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carcgl-my.sharepoint.com/personal/davy_janssen_carrier_com/Documents/PM Video/Camera projects/Accessories/Accessory Excel tool/"/>
    </mc:Choice>
  </mc:AlternateContent>
  <xr:revisionPtr revIDLastSave="6" documentId="8_{3DB351DE-7475-4AC1-81C2-B44EDEE5675B}" xr6:coauthVersionLast="47" xr6:coauthVersionMax="47" xr10:uidLastSave="{D6C3695B-503C-4F50-B35E-CED59D18428A}"/>
  <workbookProtection workbookAlgorithmName="SHA-512" workbookHashValue="EWfIMDSVnKcC3NHzyDSNEOnGKLLFEC2CBXaP+xgtzDnfs4I6tyTZhdsmClS34cu7yy7C6s7SFYDqurY/N31lwQ==" workbookSaltValue="ViIspZyJQmveRn8DutrTSw==" workbookSpinCount="100000" lockStructure="1"/>
  <bookViews>
    <workbookView xWindow="-120" yWindow="-120" windowWidth="29040" windowHeight="17640" xr2:uid="{779BE397-0734-49C0-9F9F-31B81A56653F}"/>
  </bookViews>
  <sheets>
    <sheet name="Selector" sheetId="1" r:id="rId1"/>
    <sheet name="dependent-lists" sheetId="4" state="hidden" r:id="rId2"/>
    <sheet name="cameras" sheetId="2" state="hidden" r:id="rId3"/>
    <sheet name="accessories" sheetId="3" state="hidden" r:id="rId4"/>
    <sheet name="product_IDs" sheetId="5" state="hidden" r:id="rId5"/>
    <sheet name="changelog" sheetId="6" state="hidden" r:id="rId6"/>
  </sheets>
  <definedNames>
    <definedName name="_select_mount_type">Selector!$C$7</definedName>
    <definedName name="_select_sku">Selector!$C$3</definedName>
    <definedName name="_sku_select">_xlfn.ANCHORARRAY(cameras!#REF!)</definedName>
    <definedName name="accessory_image_01">INDIRECT(Selector!$G$13)</definedName>
    <definedName name="accessory_image_02">INDIRECT(Selector!$G$14)</definedName>
    <definedName name="accessory_image_03">INDIRECT(Selector!$G$15)</definedName>
    <definedName name="accessory_image_04">INDIRECT(Selector!$G$16)</definedName>
    <definedName name="accessory_image_05">INDIRECT(Selector!$G$17)</definedName>
    <definedName name="accessory_image_06">INDIRECT(Selector!$G$18)</definedName>
    <definedName name="accessory_image_07">INDIRECT(Selector!$G$19)</definedName>
    <definedName name="accessory_image_08">INDIRECT(Selector!$G$20)</definedName>
    <definedName name="anpr_cameras">'dependent-lists'!$B$11:$B$12</definedName>
    <definedName name="camera_images">INDIRECT(Selector!$C$4)</definedName>
    <definedName name="CBCM170">accessories!$C$95</definedName>
    <definedName name="CCB_190">accessories!$C$94</definedName>
    <definedName name="covert_camera">'dependent-lists'!$B$114</definedName>
    <definedName name="DR_RWM_AD">accessories!$C$81</definedName>
    <definedName name="empty">cameras!$D$2</definedName>
    <definedName name="fisheye_camera">'dependent-lists'!$B$2:$B$4</definedName>
    <definedName name="hdtvi_ptz_surface_flush_cameras">'dependent-lists'!$B$119:$B$120</definedName>
    <definedName name="hdtvi_vf_dome_cameras">'dependent-lists'!$B$115:$B$118</definedName>
    <definedName name="ip_box_cameras">'dependent-lists'!$B$24:$B$26</definedName>
    <definedName name="ip_ptz_cameras">'dependent-lists'!$B$98:$B$101</definedName>
    <definedName name="ip_ptz_cameras_flush">'dependent-lists'!$B$113</definedName>
    <definedName name="ip_ptz_cameras_surface">'dependent-lists'!$B$112</definedName>
    <definedName name="m_series_fc_ip_fixed_dome_cameras">'dependent-lists'!$B$137:$B$139</definedName>
    <definedName name="m_series_fc_ip_fixed_wedge_cameras">'dependent-lists'!$B$144:$B$146</definedName>
    <definedName name="m_series_fc_ip_minibullet_cameras">'dependent-lists'!$B$135:$B$136</definedName>
    <definedName name="m_series_fc_ip_vf_domes">'dependent-lists'!$B$140:$B$143</definedName>
    <definedName name="m_series_ip_minibullet_cameras_black">'dependent-lists'!$B$152:$B$155</definedName>
    <definedName name="m_series_ip_ptz_cameras">'dependent-lists'!$B$121:$B$124</definedName>
    <definedName name="m_series_ip_vf_bullet_cameras_black">'dependent-lists'!$B$156:$B$159</definedName>
    <definedName name="multi_imager_cameras">'dependent-lists'!$B$94:$B$97</definedName>
    <definedName name="p_series_ip_ptz_cameras">'dependent-lists'!$B$131:$B$134</definedName>
    <definedName name="people_counting_cameras">'dependent-lists'!$B$106</definedName>
    <definedName name="s3_fixed_wedge_cameras">'dependent-lists'!$B$91:$B$93</definedName>
    <definedName name="s3_s4_indoor_domes">'dependent-lists'!$B$21:$B$23</definedName>
    <definedName name="s3_s5_s6_fixed_bullet_cameras">'dependent-lists'!$B$5:$B$8</definedName>
    <definedName name="s3_s5_s6_fixed_dome_cameras">'dependent-lists'!$B$15:$B$17</definedName>
    <definedName name="s3_s5_s6_fixed_dome_cameras_white">'dependent-lists'!$B$18:$B$20</definedName>
    <definedName name="s3_s5_s6_fixed_turret_cameras">'dependent-lists'!$B$57:$B$61</definedName>
    <definedName name="s3_s5_s6_fixed_turret_cameras_black">'dependent-lists'!$B$65:$B$66</definedName>
    <definedName name="s3_s5_s6_fixed_turret_cameras_white">'dependent-lists'!$B$62:$B$64</definedName>
    <definedName name="s3_s5_s6_vf_turret_cameras">'dependent-lists'!$B$67:$B$71</definedName>
    <definedName name="s3_s5_s6_vf_turret_cameras_black">'dependent-lists'!#REF!</definedName>
    <definedName name="s3_s5_s6_vf_turret_cameras_white">'dependent-lists'!$B$72</definedName>
    <definedName name="s3_s5_s6_vf_turret_h_cameras">'dependent-lists'!$B$73:$B$77</definedName>
    <definedName name="s3_s5_s6_vf_turret_h_cameras_black">'dependent-lists'!#REF!</definedName>
    <definedName name="s3_s5_s6_vf_turret_h_cameras_white">'dependent-lists'!$B$78:$B$80</definedName>
    <definedName name="s3_vf_bullet_cameras">'dependent-lists'!$B$83:$B$84</definedName>
    <definedName name="s4_bullet_cameras">'dependent-lists'!$B$9:$B$10</definedName>
    <definedName name="s4_outdoor_domes">'dependent-lists'!$B$27:$B$28</definedName>
    <definedName name="s6_fixed_wedge_cameras">'dependent-lists'!$B$85:$B$87</definedName>
    <definedName name="s6_fixed_wedge_cameras_black">'dependent-lists'!$B$90</definedName>
    <definedName name="s6_fixed_wedge_cameras_white">'dependent-lists'!$B$88:$B$89</definedName>
    <definedName name="s6_s7_bullet_cameras">'dependent-lists'!$B$29:$B$30</definedName>
    <definedName name="s6_vf_bullet_h_cameras">'dependent-lists'!$B$81:$B$82</definedName>
    <definedName name="s6_vf_domes">'dependent-lists'!$B$31:$B$35</definedName>
    <definedName name="s6_vf_h_domes">'dependent-lists'!$B$36:$B$41</definedName>
    <definedName name="s6_vf_h_domes_white">'dependent-lists'!$B$42:$B$45</definedName>
    <definedName name="s7_indoor_domes">'dependent-lists'!$B$46:$B$51</definedName>
    <definedName name="s7_outdoor_domes">'dependent-lists'!$B$52:$B$56</definedName>
    <definedName name="SKUs">Table1[SKU]</definedName>
    <definedName name="ss_bullet_cameras">'dependent-lists'!$B$102</definedName>
    <definedName name="ss_dome_cameras">'dependent-lists'!$B$103</definedName>
    <definedName name="ss_ip_ptz_cameras">'dependent-lists'!$B$104:$B$105</definedName>
    <definedName name="thermal_cameras">'dependent-lists'!$B$13:$B$14</definedName>
    <definedName name="TVA_1101">cameras!$D$3</definedName>
    <definedName name="TVB_2G_AD">accessories!$C$41</definedName>
    <definedName name="TVB_5301">cameras!$D$4</definedName>
    <definedName name="TVB_5302">cameras!$D$5</definedName>
    <definedName name="TVB_5303">cameras!$D$6</definedName>
    <definedName name="TVB_5304">cameras!$D$7</definedName>
    <definedName name="TVB_5305">cameras!$D$8</definedName>
    <definedName name="TVB_5306">cameras!$D$9</definedName>
    <definedName name="TVB_5401">cameras!$D$10</definedName>
    <definedName name="TVB_5402">cameras!$D$11</definedName>
    <definedName name="TVB_5403">cameras!$D$12</definedName>
    <definedName name="TVB_5404">cameras!$D$13</definedName>
    <definedName name="TVB_5405">cameras!$D$14</definedName>
    <definedName name="TVB_5411">cameras!#REF!</definedName>
    <definedName name="TVB_5412">cameras!$D$15</definedName>
    <definedName name="TVB_5413">cameras!$D$16</definedName>
    <definedName name="TVB_5501">cameras!$D$17</definedName>
    <definedName name="TVB_5502">cameras!$D$18</definedName>
    <definedName name="TVB_5503">cameras!$D$167</definedName>
    <definedName name="TVB_5601">cameras!$D$19</definedName>
    <definedName name="TVB_5602">cameras!$D$20</definedName>
    <definedName name="TVB_5603">cameras!$D$21</definedName>
    <definedName name="TVB_5604">cameras!$D$22</definedName>
    <definedName name="TVB_5604H">cameras!$D$23</definedName>
    <definedName name="TVB_5605">cameras!$D$24</definedName>
    <definedName name="TVB_5605H">cameras!$D$25</definedName>
    <definedName name="TVB_5606">cameras!$D$26</definedName>
    <definedName name="TVB_5606H">cameras!$D$27</definedName>
    <definedName name="TVB_5701">cameras!$D$28</definedName>
    <definedName name="TVB_5702">cameras!$D$29</definedName>
    <definedName name="TVB_5706">cameras!$D$30</definedName>
    <definedName name="TVB_5707">cameras!$D$31</definedName>
    <definedName name="TVB_5711">cameras!$D$32</definedName>
    <definedName name="TVB_5712">cameras!$D$33</definedName>
    <definedName name="TVB_5713">cameras!$D$34</definedName>
    <definedName name="TVB_5714">cameras!$D$35</definedName>
    <definedName name="TVB_5715">cameras!$D$36</definedName>
    <definedName name="TVB_5716">cameras!$D$37</definedName>
    <definedName name="TVB_5717">cameras!$D$38</definedName>
    <definedName name="TVB_5801">cameras!$D$39</definedName>
    <definedName name="TVB_5802">cameras!$D$40</definedName>
    <definedName name="TVB_6101">cameras!$D$41</definedName>
    <definedName name="TVB_6102">cameras!$D$42</definedName>
    <definedName name="TVB_6103">cameras!$D$43</definedName>
    <definedName name="TVB_6104">cameras!$D$44</definedName>
    <definedName name="TVB_6105">cameras!$D$45</definedName>
    <definedName name="TVB_6106">cameras!$D$46</definedName>
    <definedName name="TVB_6107">cameras!$D$47</definedName>
    <definedName name="TVB_BB1">accessories!$C$37</definedName>
    <definedName name="TVB_BB1_B">accessories!$C$118</definedName>
    <definedName name="TVB_BB2">accessories!$C$112</definedName>
    <definedName name="TVB_BB3">accessories!$C$115</definedName>
    <definedName name="TVB_CM">accessories!$C$69</definedName>
    <definedName name="TVB_PM">accessories!$C$68</definedName>
    <definedName name="TVB_WBS">accessories!$C$46</definedName>
    <definedName name="TVC_5401">cameras!$D$48</definedName>
    <definedName name="TVC_5402">cameras!$D$49</definedName>
    <definedName name="TVC_5403">cameras!$D$50</definedName>
    <definedName name="TVC_5711">cameras!$D$51</definedName>
    <definedName name="TVC_5712">cameras!$D$52</definedName>
    <definedName name="TVC_5713">cameras!$D$53</definedName>
    <definedName name="TVC_5714">cameras!$D$54</definedName>
    <definedName name="TVC_C200">accessories!$C$78</definedName>
    <definedName name="TVC_OH2_H">accessories!$C$36</definedName>
    <definedName name="TVC_OH3_HT">accessories!$C$63</definedName>
    <definedName name="TVD_5301">cameras!$D$55</definedName>
    <definedName name="TVD_5302">cameras!$D$56</definedName>
    <definedName name="TVD_5303">cameras!$D$57</definedName>
    <definedName name="TVD_5304">cameras!$D$58</definedName>
    <definedName name="TVD_5305">cameras!$D$59</definedName>
    <definedName name="TVD_5306">cameras!$D$60</definedName>
    <definedName name="TVD_5401">cameras!$D$61</definedName>
    <definedName name="TVD_5402">cameras!$D$62</definedName>
    <definedName name="TVD_5403">cameras!$D$63</definedName>
    <definedName name="TVD_5404">cameras!$D$64</definedName>
    <definedName name="TVD_5405">cameras!$D$65</definedName>
    <definedName name="TVD_5406">cameras!$D$66</definedName>
    <definedName name="TVD_5407">cameras!$D$67</definedName>
    <definedName name="TVD_5408">cameras!$D$68</definedName>
    <definedName name="TVD_5501">cameras!$D$69</definedName>
    <definedName name="TVD_5502">cameras!$D$70</definedName>
    <definedName name="TVD_5503">cameras!$D$168</definedName>
    <definedName name="TVD_5601">cameras!$D$71</definedName>
    <definedName name="TVD_5602">cameras!$D$72</definedName>
    <definedName name="TVD_5603">cameras!$D$73</definedName>
    <definedName name="TVD_5604">cameras!$D$74</definedName>
    <definedName name="TVD_5604H">cameras!$D$75</definedName>
    <definedName name="TVD_5605">cameras!$D$76</definedName>
    <definedName name="TVD_5605H">cameras!$D$77</definedName>
    <definedName name="TVD_5606">cameras!$D$78</definedName>
    <definedName name="TVD_5606H">cameras!$D$79</definedName>
    <definedName name="TVD_5711">cameras!$D$80</definedName>
    <definedName name="TVD_5712">cameras!$D$81</definedName>
    <definedName name="TVD_5713">cameras!$D$82</definedName>
    <definedName name="TVD_5714">cameras!$D$83</definedName>
    <definedName name="TVD_5715">cameras!$D$84</definedName>
    <definedName name="TVD_5716">cameras!$D$85</definedName>
    <definedName name="TVD_5717">cameras!$D$86</definedName>
    <definedName name="TVD_5718">cameras!$D$87</definedName>
    <definedName name="TVD_5719">cameras!$D$88</definedName>
    <definedName name="TVD_5720">cameras!$D$89</definedName>
    <definedName name="TVD_5721">cameras!$D$90</definedName>
    <definedName name="TVD_5801">cameras!$D$91</definedName>
    <definedName name="TVD_6101">cameras!$D$92</definedName>
    <definedName name="TVD_6102">cameras!$D$93</definedName>
    <definedName name="TVD_6103">cameras!$D$94</definedName>
    <definedName name="TVD_6104">cameras!$D$95</definedName>
    <definedName name="TVD_6105">cameras!$D$96</definedName>
    <definedName name="TVD_BB1">accessories!$C$19</definedName>
    <definedName name="TVD_BB1_W">accessories!$C$104</definedName>
    <definedName name="TVD_BB3">accessories!$C$20</definedName>
    <definedName name="TVD_BB3A">accessories!$C$21</definedName>
    <definedName name="TVD_BB3A_B">accessories!$C$117</definedName>
    <definedName name="TVD_BB3A_W">accessories!#REF!</definedName>
    <definedName name="TVD_BB4">accessories!$C$65</definedName>
    <definedName name="TVD_BB4_W">accessories!$C$101</definedName>
    <definedName name="TVD_BB5">accessories!$C$113</definedName>
    <definedName name="TVD_BS_1C">accessories!$C$28</definedName>
    <definedName name="TVD_BS_1S">accessories!$C$29</definedName>
    <definedName name="TVD_BS_2C">accessories!$C$30</definedName>
    <definedName name="TVD_BS_2S">accessories!$C$31</definedName>
    <definedName name="TVD_BS_3C">accessories!$C$32</definedName>
    <definedName name="TVD_BS_3S">accessories!$C$33</definedName>
    <definedName name="TVD_BS_5C">accessories!$C$34</definedName>
    <definedName name="TVD_BS_5S">accessories!$C$35</definedName>
    <definedName name="TVD_CB10">accessories!$C$111</definedName>
    <definedName name="TVD_CB11">accessories!$C$114</definedName>
    <definedName name="TVD_CB2">accessories!$C$17</definedName>
    <definedName name="TVD_CB3">accessories!$C$16</definedName>
    <definedName name="TVD_CB3_W">accessories!$C$103</definedName>
    <definedName name="TVD_CB3A">accessories!$C$66</definedName>
    <definedName name="TVD_CB3A_W">accessories!$C$102</definedName>
    <definedName name="TVD_CB3B_W">accessories!$C$105</definedName>
    <definedName name="TVD_CB5A">accessories!$C$15</definedName>
    <definedName name="TVD_CB6">accessories!$C$59</definedName>
    <definedName name="TVD_CB7">accessories!$C$60</definedName>
    <definedName name="TVD_CB7_W">accessories!$C$109</definedName>
    <definedName name="TVD_CB8">accessories!$C$79</definedName>
    <definedName name="TVD_CB9">accessories!$C$80</definedName>
    <definedName name="TVD_CB9_W">accessories!$C$110</definedName>
    <definedName name="TVD_CBW">accessories!$C$61</definedName>
    <definedName name="TVD_CBW_CB_B">accessories!$C$116</definedName>
    <definedName name="TVD_CBW_W">accessories!$C$97</definedName>
    <definedName name="TVD_LWB_1">accessories!$C$22</definedName>
    <definedName name="TVD_LWB_2">accessories!$C$23</definedName>
    <definedName name="TVD_LWB_AD">accessories!$C$38</definedName>
    <definedName name="TVD_LWB_S">accessories!$C$39</definedName>
    <definedName name="TVD_M_CMA">accessories!$C$7</definedName>
    <definedName name="TVD_M_CMA_SS_B">accessories!$C$120</definedName>
    <definedName name="TVD_M_OWM">accessories!$C$27</definedName>
    <definedName name="TVD_M_PMA">accessories!$C$13</definedName>
    <definedName name="TVD_M_PMA_SS">accessories!$C$96</definedName>
    <definedName name="TVD_M_PMA_SS_B">accessories!$C$119</definedName>
    <definedName name="TVD_M2_FM">accessories!$C$6</definedName>
    <definedName name="TVD_M2_PNDT">accessories!$C$3</definedName>
    <definedName name="TVD_M2_WEBM">accessories!$C$4</definedName>
    <definedName name="TVD_M2_WM">accessories!$C$5</definedName>
    <definedName name="TVD_PPB">accessories!$C$14</definedName>
    <definedName name="TVD_PPB_W">accessories!$C$98</definedName>
    <definedName name="TVD_SNB">accessories!$C$12</definedName>
    <definedName name="TVD_SNB_BB">accessories!$C$18</definedName>
    <definedName name="TVD_VFM">accessories!$C$40</definedName>
    <definedName name="TVD_VFM2">accessories!$C$62</definedName>
    <definedName name="TVD_VFM3">accessories!$C$67</definedName>
    <definedName name="TVD_VFM3_W">accessories!$C$100</definedName>
    <definedName name="TVD_WBS">accessories!$C$48</definedName>
    <definedName name="TVF_1101">cameras!$D$97</definedName>
    <definedName name="TVF_1102">cameras!$D$98</definedName>
    <definedName name="TVF_1103">cameras!$D$99</definedName>
    <definedName name="TVF_1104">cameras!$D$100</definedName>
    <definedName name="TVF_1105">cameras!$D$101</definedName>
    <definedName name="TVF_1106">cameras!$D$102</definedName>
    <definedName name="TVF_1107">cameras!$D$103</definedName>
    <definedName name="TVF_1108">cameras!$D$104</definedName>
    <definedName name="TVF_5201">cameras!$D$105</definedName>
    <definedName name="TVF_5202">cameras!$D$106</definedName>
    <definedName name="TVF_5203">cameras!$D$107</definedName>
    <definedName name="TVF_5204">cameras!$D$108</definedName>
    <definedName name="TVF_BBM">accessories!$C$24</definedName>
    <definedName name="TVF_CBM">accessories!$C$26</definedName>
    <definedName name="TVF_WBM">accessories!$C$25</definedName>
    <definedName name="TVFC_M01_0401_BUL_G">cameras!$D$222</definedName>
    <definedName name="TVFC_M01_0401_DOM_G">cameras!$D$226</definedName>
    <definedName name="TVFC_M01_0401_TUR_G">cameras!$D$229</definedName>
    <definedName name="TVFC_M01_0401_WED_G">cameras!$D$232</definedName>
    <definedName name="TVFC_M01_0402_BUL_G">cameras!$D$223</definedName>
    <definedName name="TVFC_M01_0402_DOM_G">cameras!$D$227</definedName>
    <definedName name="TVFC_M01_0402_TUR_G">cameras!$D$230</definedName>
    <definedName name="TVFC_M01_0403_BUL_G">cameras!$D$224</definedName>
    <definedName name="TVFC_M01_0403_DOM_G">cameras!$D$228</definedName>
    <definedName name="TVFC_M01_0802_BUL_G">cameras!$D$225</definedName>
    <definedName name="TVFC_M01_0802_TUR_G">cameras!$D$231</definedName>
    <definedName name="TVGP_M01_0201_BUL_G">cameras!$D$170</definedName>
    <definedName name="TVGP_M01_0201_DOM_G">cameras!$D$176</definedName>
    <definedName name="TVGP_M01_0201_DOM_W">cameras!$D$177</definedName>
    <definedName name="TVGP_M01_0201_PTZ_G">cameras!$D$210</definedName>
    <definedName name="tvgp_m01_0201_ptz_g_camera">'dependent-lists'!$B$130</definedName>
    <definedName name="TVGP_M01_0201_TUR_B">cameras!$D$190</definedName>
    <definedName name="TVGP_M01_0201_TUR_G">cameras!$D$188</definedName>
    <definedName name="TVGP_M01_0201_TUR_W">cameras!$D$189</definedName>
    <definedName name="TVGP_M01_0201_WED_G">cameras!$D$199</definedName>
    <definedName name="TVGP_M01_0202_BUL_G">cameras!$D$173</definedName>
    <definedName name="TVGP_M01_0202_DOM_G">cameras!$D$182</definedName>
    <definedName name="TVGP_M01_0202_DOM_W">cameras!$D$183</definedName>
    <definedName name="TVGP_M01_0202_TUR_G">cameras!$D$195</definedName>
    <definedName name="TVGP_M01_0401_BUL_B">cameras!$D$245</definedName>
    <definedName name="TVGP_M01_0401_BUL_G">cameras!$D$171</definedName>
    <definedName name="TVGP_M01_0401_DOM_G">cameras!$D$178</definedName>
    <definedName name="TVGP_M01_0401_DOM_W">cameras!$D$179</definedName>
    <definedName name="TVGP_M01_0401_PTZ_G">cameras!$D$212</definedName>
    <definedName name="TVGP_M01_0401_TUR_B">cameras!$D$193</definedName>
    <definedName name="TVGP_M01_0401_TUR_G">cameras!$D$191</definedName>
    <definedName name="TVGP_M01_0401_TUR_W">cameras!$D$192</definedName>
    <definedName name="TVGP_M01_0401_WED_B">cameras!$D$202</definedName>
    <definedName name="TVGP_M01_0401_WED_G">cameras!$D$200</definedName>
    <definedName name="TVGP_M01_0401_WED_W">cameras!$D$201</definedName>
    <definedName name="TVGP_M01_0402_BUL_B">cameras!$D$246</definedName>
    <definedName name="TVGP_M01_0402_BUL_G">cameras!$D$174</definedName>
    <definedName name="TVGP_M01_0402_DOM_G">cameras!$D$184</definedName>
    <definedName name="TVGP_M01_0402_DOM_W">cameras!$D$185</definedName>
    <definedName name="TVGP_M01_0402_PTZ_G">cameras!$D$211</definedName>
    <definedName name="tvgp_m01_0402_ptz_g_camera">'dependent-lists'!$B$125:$B$129</definedName>
    <definedName name="TVGP_M01_0402_TUR_G">cameras!$D$196</definedName>
    <definedName name="TVGP_M01_0402_TUR_W">cameras!$D$197</definedName>
    <definedName name="TVGP_M01_0403_PTZ_G">cameras!$D$213</definedName>
    <definedName name="TVGP_M01_0801_BUL_G">cameras!$D$172</definedName>
    <definedName name="TVGP_M01_0801_DOM_G">cameras!$D$180</definedName>
    <definedName name="TVGP_M01_0801_DOM_W">cameras!$D$181</definedName>
    <definedName name="TVGP_M01_0801_TUR_G">cameras!$D$194</definedName>
    <definedName name="TVGP_M01_0802_BUL_G">cameras!$D$175</definedName>
    <definedName name="TVGP_M01_0802_DOM_G">cameras!$D$186</definedName>
    <definedName name="TVGP_M01_0802_DOM_W">cameras!$D$187</definedName>
    <definedName name="TVGP_M01_0802_TUR_G">cameras!$D$198</definedName>
    <definedName name="TVGP_P01_0201_PTZ_G">cameras!$D$214</definedName>
    <definedName name="TVGP_P01_0401_BUL_G">cameras!$D$233</definedName>
    <definedName name="TVGP_P01_0401_DOM_G">cameras!$D$237</definedName>
    <definedName name="TVGP_P01_0401_PTZ_G">cameras!$D$215</definedName>
    <definedName name="TVGP_P01_0402_BUL_G">cameras!$D$234</definedName>
    <definedName name="TVGP_P01_0402_DOM_G">cameras!$D$238</definedName>
    <definedName name="TVGP_P01_0403_DOM_G">cameras!$D$241</definedName>
    <definedName name="TVGP_P01_0801_BUL_G">cameras!$D$235</definedName>
    <definedName name="TVGP_P01_0801_DOM_G">cameras!$D$239</definedName>
    <definedName name="TVGP_P01_0802_BUL_G">cameras!$D$236</definedName>
    <definedName name="TVGP_P01_0802_DOM_G">cameras!$D$240</definedName>
    <definedName name="TVGP_P01_0803_DOM_G">cameras!$D$242</definedName>
    <definedName name="TVJ_JBS">accessories!$C$49</definedName>
    <definedName name="TVL_0101">accessories!$C$86</definedName>
    <definedName name="TVL_0102">accessories!$C$87</definedName>
    <definedName name="TVL_0103">accessories!$C$88</definedName>
    <definedName name="TVL_0104">accessories!$C$89</definedName>
    <definedName name="TVL_0105">accessories!$C$90</definedName>
    <definedName name="TVL_0106">accessories!$C$91</definedName>
    <definedName name="TVL_0107">accessories!$C$92</definedName>
    <definedName name="TVL_0108">accessories!$C$93</definedName>
    <definedName name="TVLP_S01_0401_BUL_G">cameras!$D$216</definedName>
    <definedName name="TVLP_S01_0402_BUL_G">cameras!$D$217</definedName>
    <definedName name="TVMI_PM">accessories!$C$73</definedName>
    <definedName name="TVMI_PM2">accessories!$C$74</definedName>
    <definedName name="TVMI_PM3">accessories!$C$75</definedName>
    <definedName name="TVMI_PMA">accessories!$C$76</definedName>
    <definedName name="TVMI_WM">accessories!$C$77</definedName>
    <definedName name="TVP_1101">cameras!$D$109</definedName>
    <definedName name="TVP_1102">cameras!$D$110</definedName>
    <definedName name="TVP_1103">cameras!$D$111</definedName>
    <definedName name="TVP_1104">cameras!$D$112</definedName>
    <definedName name="TVP_1105">cameras!$D$113</definedName>
    <definedName name="TVP_1106">cameras!$D$114</definedName>
    <definedName name="TVP_1107">cameras!$D$115</definedName>
    <definedName name="TVP_1122">cameras!$D$116</definedName>
    <definedName name="TVP_5101">cameras!$D$117</definedName>
    <definedName name="tvp_5101_ip_ptz">'dependent-lists'!$B$107</definedName>
    <definedName name="TVP_5102">cameras!$D$118</definedName>
    <definedName name="TVP_5103">cameras!$D$119</definedName>
    <definedName name="tvp_5103_ip_ptz">'dependent-lists'!$B$108:$B$111</definedName>
    <definedName name="TVP_5104">cameras!$D$120</definedName>
    <definedName name="TVP_5105">cameras!$D$121</definedName>
    <definedName name="TVP_5201">cameras!$D$122</definedName>
    <definedName name="TVP_6101">cameras!$D$123</definedName>
    <definedName name="TVP_6102">cameras!$D$124</definedName>
    <definedName name="TVP_6103">cameras!$D$125</definedName>
    <definedName name="TVP_BS_5CV">accessories!$C$57</definedName>
    <definedName name="TVP_BS_5S">accessories!$C$56</definedName>
    <definedName name="TVP_BS_6CV">accessories!$C$54</definedName>
    <definedName name="TVP_BS_6S">accessories!$C$55</definedName>
    <definedName name="TVP_BS_6SI">accessories!$C$72</definedName>
    <definedName name="TVP_CB1">accessories!$C$64</definedName>
    <definedName name="TVP_CBB">accessories!$C$53</definedName>
    <definedName name="TVP_CCBWM">accessories!$C$52</definedName>
    <definedName name="TVP_CFM">accessories!$C$51</definedName>
    <definedName name="TVP_CMB_01">accessories!$C$108</definedName>
    <definedName name="TVP_CWM">accessories!$C$50</definedName>
    <definedName name="TVP_FM_01">accessories!$C$106</definedName>
    <definedName name="TVP_PAS">accessories!$C$47</definedName>
    <definedName name="TVP_PMB_01">accessories!$C$107</definedName>
    <definedName name="TVP_SAM">accessories!$C$58</definedName>
    <definedName name="TVP_WBS">accessories!$C$45</definedName>
    <definedName name="TVP_WM_CM">accessories!$C$43</definedName>
    <definedName name="TVP_WM_PM">accessories!$C$44</definedName>
    <definedName name="TVP_WMB">accessories!$C$42</definedName>
    <definedName name="TVPA_S01_0601_360_G">cameras!$D$218</definedName>
    <definedName name="TVPA_S01_0602_360_G">cameras!$D$219</definedName>
    <definedName name="TVPA_S01_1201_360_G">cameras!$D$220</definedName>
    <definedName name="TVPA_S01_1202_360_G">cameras!$D$221</definedName>
    <definedName name="TVS_5101">cameras!$D$126</definedName>
    <definedName name="TVS_PC1">cameras!$D$127</definedName>
    <definedName name="TVS_PC2">cameras!$D$128</definedName>
    <definedName name="TVT_5301">cameras!$D$129</definedName>
    <definedName name="TVT_5302">cameras!$D$130</definedName>
    <definedName name="TVT_5303">cameras!$D$131</definedName>
    <definedName name="TVT_5304">cameras!$D$132</definedName>
    <definedName name="TVT_5305">cameras!$D$133</definedName>
    <definedName name="TVT_5306">cameras!$D$134</definedName>
    <definedName name="TVT_5307">cameras!$D$135</definedName>
    <definedName name="TVT_5501">cameras!$D$136</definedName>
    <definedName name="TVT_5502">cameras!$D$137</definedName>
    <definedName name="TVT_5503">cameras!$D$169</definedName>
    <definedName name="TVT_5601">cameras!$D$138</definedName>
    <definedName name="TVT_5602">cameras!$D$139</definedName>
    <definedName name="TVT_5603">cameras!$D$140</definedName>
    <definedName name="TVT_5604">cameras!$D$141</definedName>
    <definedName name="TVT_5605">cameras!$D$142</definedName>
    <definedName name="TVT_5606">cameras!$D$143</definedName>
    <definedName name="TVT_5607">cameras!$D$144</definedName>
    <definedName name="TVT_5608">cameras!$D$145</definedName>
    <definedName name="TVT_5608H">cameras!$D$146</definedName>
    <definedName name="TVT_5609">cameras!$D$147</definedName>
    <definedName name="TVT_5609H">cameras!$D$148</definedName>
    <definedName name="TVT_5610">cameras!$D$149</definedName>
    <definedName name="TVT_5610H">cameras!$D$150</definedName>
    <definedName name="TVT_5611">cameras!$D$151</definedName>
    <definedName name="TVT_5611H">cameras!$D$152</definedName>
    <definedName name="TVT_6101">cameras!$D$153</definedName>
    <definedName name="TVT_6102">cameras!$D$154</definedName>
    <definedName name="TVT_6103">cameras!$D$155</definedName>
    <definedName name="TVTH_S01_0001_BUL_G">cameras!$D$204</definedName>
    <definedName name="TVTH_S01_0001_TUR_G">cameras!$D$207</definedName>
    <definedName name="TVTH_S01_0002_BUL_G">cameras!$D$205</definedName>
    <definedName name="TVTH_S01_0002_TUR_G">cameras!$D$208</definedName>
    <definedName name="TVTH_S01_0003_BUL_G">cameras!$D$206</definedName>
    <definedName name="TVTH_S01_0003_TUR_G">cameras!$D$209</definedName>
    <definedName name="TVTH_S01_0004_BUL_G">cameras!$D$203</definedName>
    <definedName name="tvuc_b_series_wifi_bullet_cameras">'dependent-lists'!$B$147:$B$148</definedName>
    <definedName name="tvuc_b_series_wifi_dome_cameras">'dependent-lists'!$B$149:$B$151</definedName>
    <definedName name="TVUC_B01_0401_BUL_W">cameras!$D$244</definedName>
    <definedName name="TVUC_B01_0401_DOM_W">cameras!$D$243</definedName>
    <definedName name="TVW_2G_AD">accessories!$C$11</definedName>
    <definedName name="TVW_5301">cameras!$D$156</definedName>
    <definedName name="TVW_5302">cameras!$D$157</definedName>
    <definedName name="TVW_5303">cameras!$D$158</definedName>
    <definedName name="TVW_5304">cameras!$D$159</definedName>
    <definedName name="TVW_5305">cameras!$D$160</definedName>
    <definedName name="TVW_5601">cameras!$D$161</definedName>
    <definedName name="TVW_5602">cameras!$D$162</definedName>
    <definedName name="TVW_5603">cameras!$D$163</definedName>
    <definedName name="TVW_5604">cameras!$D$164</definedName>
    <definedName name="TVW_5605">cameras!$D$165</definedName>
    <definedName name="TVW_6101">cameras!$D$166</definedName>
    <definedName name="TVW_AWB_1">accessories!$C$9</definedName>
    <definedName name="TVW_AWB_2">accessories!$C$10</definedName>
    <definedName name="TVW_BB1">accessories!$C$70</definedName>
    <definedName name="TVW_BB1_W">accessories!$C$99</definedName>
    <definedName name="TVW_BB1A">accessories!$C$71</definedName>
    <definedName name="TVW_DVM">accessories!$C$8</definedName>
    <definedName name="UVP_C180">accessories!$C$84</definedName>
    <definedName name="UVP_C30">accessories!$C$82</definedName>
    <definedName name="UVP_C60">accessories!$C$83</definedName>
    <definedName name="UVP_SN100">accessories!$C$85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7" i="4" l="1"/>
  <c r="C8" i="4"/>
  <c r="F7" i="4"/>
  <c r="H7" i="4"/>
  <c r="J7" i="4"/>
  <c r="L7" i="4"/>
  <c r="N7" i="4"/>
  <c r="P7" i="4"/>
  <c r="R7" i="4"/>
  <c r="T7" i="4"/>
  <c r="F8" i="4"/>
  <c r="H8" i="4"/>
  <c r="J8" i="4"/>
  <c r="L8" i="4"/>
  <c r="N8" i="4"/>
  <c r="P8" i="4"/>
  <c r="R8" i="4"/>
  <c r="T8" i="4"/>
  <c r="C87" i="4"/>
  <c r="F87" i="4"/>
  <c r="H87" i="4"/>
  <c r="J87" i="4"/>
  <c r="L87" i="4"/>
  <c r="N87" i="4"/>
  <c r="P87" i="4"/>
  <c r="R87" i="4"/>
  <c r="T87" i="4"/>
  <c r="C156" i="4"/>
  <c r="C157" i="4"/>
  <c r="C158" i="4"/>
  <c r="C159" i="4"/>
  <c r="F159" i="4"/>
  <c r="H159" i="4"/>
  <c r="J159" i="4"/>
  <c r="L159" i="4"/>
  <c r="N159" i="4"/>
  <c r="P159" i="4"/>
  <c r="R159" i="4"/>
  <c r="T159" i="4"/>
  <c r="F157" i="4"/>
  <c r="F158" i="4"/>
  <c r="H157" i="4"/>
  <c r="H158" i="4"/>
  <c r="J157" i="4"/>
  <c r="J158" i="4"/>
  <c r="L157" i="4"/>
  <c r="L158" i="4"/>
  <c r="N157" i="4"/>
  <c r="N158" i="4"/>
  <c r="P157" i="4"/>
  <c r="P158" i="4"/>
  <c r="R157" i="4"/>
  <c r="R158" i="4"/>
  <c r="T157" i="4"/>
  <c r="T158" i="4"/>
  <c r="F156" i="4"/>
  <c r="H156" i="4"/>
  <c r="J156" i="4"/>
  <c r="L156" i="4"/>
  <c r="N156" i="4"/>
  <c r="P156" i="4"/>
  <c r="R156" i="4"/>
  <c r="T156" i="4"/>
  <c r="C155" i="4"/>
  <c r="C154" i="4"/>
  <c r="C153" i="4"/>
  <c r="C152" i="4"/>
  <c r="F155" i="4"/>
  <c r="H155" i="4"/>
  <c r="J155" i="4"/>
  <c r="L155" i="4"/>
  <c r="N155" i="4"/>
  <c r="P155" i="4"/>
  <c r="R155" i="4"/>
  <c r="T155" i="4"/>
  <c r="F153" i="4"/>
  <c r="F154" i="4"/>
  <c r="H153" i="4"/>
  <c r="H154" i="4"/>
  <c r="J153" i="4"/>
  <c r="J154" i="4"/>
  <c r="L153" i="4"/>
  <c r="L154" i="4"/>
  <c r="N153" i="4"/>
  <c r="N154" i="4"/>
  <c r="P153" i="4"/>
  <c r="P154" i="4"/>
  <c r="R153" i="4"/>
  <c r="R154" i="4"/>
  <c r="T153" i="4"/>
  <c r="T154" i="4"/>
  <c r="F152" i="4"/>
  <c r="H152" i="4"/>
  <c r="J152" i="4"/>
  <c r="L152" i="4"/>
  <c r="N152" i="4"/>
  <c r="P152" i="4"/>
  <c r="R152" i="4"/>
  <c r="T152" i="4"/>
  <c r="E118" i="3"/>
  <c r="E119" i="3"/>
  <c r="E120" i="3"/>
  <c r="E246" i="2"/>
  <c r="E245" i="2"/>
  <c r="F245" i="2"/>
  <c r="F246" i="2"/>
  <c r="D120" i="3"/>
  <c r="D119" i="3"/>
  <c r="D118" i="3"/>
  <c r="C65" i="4"/>
  <c r="C66" i="4"/>
  <c r="F66" i="4"/>
  <c r="H66" i="4"/>
  <c r="J66" i="4"/>
  <c r="L66" i="4"/>
  <c r="N66" i="4"/>
  <c r="P66" i="4"/>
  <c r="R66" i="4"/>
  <c r="T66" i="4"/>
  <c r="D116" i="3"/>
  <c r="D117" i="3"/>
  <c r="E116" i="3"/>
  <c r="E117" i="3"/>
  <c r="C149" i="4"/>
  <c r="C150" i="4"/>
  <c r="C151" i="4"/>
  <c r="F150" i="4"/>
  <c r="F151" i="4"/>
  <c r="H150" i="4"/>
  <c r="H151" i="4"/>
  <c r="J150" i="4"/>
  <c r="J151" i="4"/>
  <c r="L150" i="4"/>
  <c r="L151" i="4"/>
  <c r="N150" i="4"/>
  <c r="N151" i="4"/>
  <c r="P150" i="4"/>
  <c r="P151" i="4"/>
  <c r="R150" i="4"/>
  <c r="R151" i="4"/>
  <c r="T150" i="4"/>
  <c r="T151" i="4"/>
  <c r="F149" i="4"/>
  <c r="H149" i="4"/>
  <c r="J149" i="4"/>
  <c r="L149" i="4"/>
  <c r="N149" i="4"/>
  <c r="P149" i="4"/>
  <c r="R149" i="4"/>
  <c r="T149" i="4"/>
  <c r="C147" i="4"/>
  <c r="C148" i="4"/>
  <c r="F148" i="4"/>
  <c r="H148" i="4"/>
  <c r="J148" i="4"/>
  <c r="L148" i="4"/>
  <c r="N148" i="4"/>
  <c r="P148" i="4"/>
  <c r="R148" i="4"/>
  <c r="T148" i="4"/>
  <c r="F147" i="4"/>
  <c r="H147" i="4"/>
  <c r="J147" i="4"/>
  <c r="L147" i="4"/>
  <c r="N147" i="4"/>
  <c r="P147" i="4"/>
  <c r="R147" i="4"/>
  <c r="T147" i="4"/>
  <c r="E233" i="2"/>
  <c r="E234" i="2"/>
  <c r="E235" i="2"/>
  <c r="E236" i="2"/>
  <c r="E237" i="2"/>
  <c r="E238" i="2"/>
  <c r="E239" i="2"/>
  <c r="E240" i="2"/>
  <c r="E241" i="2"/>
  <c r="E242" i="2"/>
  <c r="E243" i="2"/>
  <c r="E244" i="2"/>
  <c r="E113" i="3"/>
  <c r="E114" i="3"/>
  <c r="E115" i="3"/>
  <c r="D113" i="3"/>
  <c r="D114" i="3"/>
  <c r="D115" i="3"/>
  <c r="F243" i="2"/>
  <c r="F244" i="2"/>
  <c r="F233" i="2"/>
  <c r="F234" i="2"/>
  <c r="F235" i="2"/>
  <c r="F236" i="2"/>
  <c r="F237" i="2"/>
  <c r="F238" i="2"/>
  <c r="F239" i="2"/>
  <c r="F240" i="2"/>
  <c r="F241" i="2"/>
  <c r="F242" i="2"/>
  <c r="C144" i="4" l="1"/>
  <c r="C145" i="4"/>
  <c r="C146" i="4"/>
  <c r="F146" i="4"/>
  <c r="H146" i="4"/>
  <c r="J146" i="4"/>
  <c r="L146" i="4"/>
  <c r="N146" i="4"/>
  <c r="P146" i="4"/>
  <c r="R146" i="4"/>
  <c r="T146" i="4"/>
  <c r="F145" i="4"/>
  <c r="H145" i="4"/>
  <c r="J145" i="4"/>
  <c r="L145" i="4"/>
  <c r="N145" i="4"/>
  <c r="P145" i="4"/>
  <c r="R145" i="4"/>
  <c r="T145" i="4"/>
  <c r="F144" i="4"/>
  <c r="H144" i="4"/>
  <c r="J144" i="4"/>
  <c r="L144" i="4"/>
  <c r="N144" i="4"/>
  <c r="P144" i="4"/>
  <c r="R144" i="4"/>
  <c r="T144" i="4"/>
  <c r="C140" i="4"/>
  <c r="C141" i="4"/>
  <c r="C142" i="4"/>
  <c r="C143" i="4"/>
  <c r="F140" i="4"/>
  <c r="F141" i="4"/>
  <c r="F142" i="4"/>
  <c r="F143" i="4"/>
  <c r="H140" i="4"/>
  <c r="H141" i="4"/>
  <c r="H142" i="4"/>
  <c r="H143" i="4"/>
  <c r="J140" i="4"/>
  <c r="J141" i="4"/>
  <c r="J142" i="4"/>
  <c r="J143" i="4"/>
  <c r="L140" i="4"/>
  <c r="L141" i="4"/>
  <c r="L142" i="4"/>
  <c r="L143" i="4"/>
  <c r="N140" i="4"/>
  <c r="N141" i="4"/>
  <c r="N142" i="4"/>
  <c r="N143" i="4"/>
  <c r="P140" i="4"/>
  <c r="P141" i="4"/>
  <c r="P142" i="4"/>
  <c r="P143" i="4"/>
  <c r="R140" i="4"/>
  <c r="R141" i="4"/>
  <c r="R142" i="4"/>
  <c r="R143" i="4"/>
  <c r="T140" i="4"/>
  <c r="T141" i="4"/>
  <c r="T142" i="4"/>
  <c r="T143" i="4"/>
  <c r="C137" i="4"/>
  <c r="C138" i="4"/>
  <c r="C139" i="4"/>
  <c r="F139" i="4"/>
  <c r="H139" i="4"/>
  <c r="J139" i="4"/>
  <c r="L139" i="4"/>
  <c r="N139" i="4"/>
  <c r="P139" i="4"/>
  <c r="R139" i="4"/>
  <c r="T139" i="4"/>
  <c r="F138" i="4"/>
  <c r="H138" i="4"/>
  <c r="J138" i="4"/>
  <c r="L138" i="4"/>
  <c r="N138" i="4"/>
  <c r="P138" i="4"/>
  <c r="R138" i="4"/>
  <c r="T138" i="4"/>
  <c r="F137" i="4"/>
  <c r="H137" i="4"/>
  <c r="J137" i="4"/>
  <c r="L137" i="4"/>
  <c r="N137" i="4"/>
  <c r="P137" i="4"/>
  <c r="R137" i="4"/>
  <c r="T137" i="4"/>
  <c r="C135" i="4"/>
  <c r="C136" i="4"/>
  <c r="F136" i="4"/>
  <c r="H136" i="4"/>
  <c r="J136" i="4"/>
  <c r="L136" i="4"/>
  <c r="N136" i="4"/>
  <c r="P136" i="4"/>
  <c r="R136" i="4"/>
  <c r="T136" i="4"/>
  <c r="F135" i="4"/>
  <c r="H135" i="4"/>
  <c r="J135" i="4"/>
  <c r="L135" i="4"/>
  <c r="N135" i="4"/>
  <c r="P135" i="4"/>
  <c r="R135" i="4"/>
  <c r="T135" i="4"/>
  <c r="E111" i="3"/>
  <c r="E112" i="3"/>
  <c r="D111" i="3"/>
  <c r="D112" i="3"/>
  <c r="E222" i="2"/>
  <c r="E223" i="2"/>
  <c r="E224" i="2"/>
  <c r="E225" i="2"/>
  <c r="E226" i="2"/>
  <c r="E227" i="2"/>
  <c r="E228" i="2"/>
  <c r="E229" i="2"/>
  <c r="E230" i="2"/>
  <c r="E231" i="2"/>
  <c r="E232" i="2"/>
  <c r="F222" i="2"/>
  <c r="F223" i="2"/>
  <c r="F224" i="2"/>
  <c r="F225" i="2"/>
  <c r="F226" i="2"/>
  <c r="F227" i="2"/>
  <c r="F228" i="2"/>
  <c r="F229" i="2"/>
  <c r="F230" i="2"/>
  <c r="F231" i="2"/>
  <c r="F232" i="2"/>
  <c r="E110" i="3" l="1"/>
  <c r="D110" i="3"/>
  <c r="C76" i="4"/>
  <c r="C77" i="4"/>
  <c r="F76" i="4"/>
  <c r="H76" i="4"/>
  <c r="J76" i="4"/>
  <c r="L76" i="4"/>
  <c r="N76" i="4"/>
  <c r="P76" i="4"/>
  <c r="R76" i="4"/>
  <c r="T76" i="4"/>
  <c r="F77" i="4"/>
  <c r="H77" i="4"/>
  <c r="J77" i="4"/>
  <c r="L77" i="4"/>
  <c r="N77" i="4"/>
  <c r="P77" i="4"/>
  <c r="R77" i="4"/>
  <c r="T77" i="4"/>
  <c r="C70" i="4"/>
  <c r="C71" i="4"/>
  <c r="F70" i="4"/>
  <c r="H70" i="4"/>
  <c r="J70" i="4"/>
  <c r="L70" i="4"/>
  <c r="N70" i="4"/>
  <c r="P70" i="4"/>
  <c r="R70" i="4"/>
  <c r="T70" i="4"/>
  <c r="F71" i="4"/>
  <c r="H71" i="4"/>
  <c r="J71" i="4"/>
  <c r="L71" i="4"/>
  <c r="N71" i="4"/>
  <c r="P71" i="4"/>
  <c r="R71" i="4"/>
  <c r="T71" i="4"/>
  <c r="C60" i="4"/>
  <c r="C61" i="4"/>
  <c r="F60" i="4"/>
  <c r="H60" i="4"/>
  <c r="J60" i="4"/>
  <c r="L60" i="4"/>
  <c r="N60" i="4"/>
  <c r="P60" i="4"/>
  <c r="R60" i="4"/>
  <c r="T60" i="4"/>
  <c r="F61" i="4"/>
  <c r="H61" i="4"/>
  <c r="J61" i="4"/>
  <c r="L61" i="4"/>
  <c r="N61" i="4"/>
  <c r="P61" i="4"/>
  <c r="R61" i="4"/>
  <c r="T61" i="4"/>
  <c r="F55" i="4"/>
  <c r="F56" i="4"/>
  <c r="C55" i="4"/>
  <c r="C56" i="4"/>
  <c r="H55" i="4"/>
  <c r="J55" i="4"/>
  <c r="L55" i="4"/>
  <c r="N55" i="4"/>
  <c r="P55" i="4"/>
  <c r="R55" i="4"/>
  <c r="T55" i="4"/>
  <c r="H56" i="4"/>
  <c r="J56" i="4"/>
  <c r="L56" i="4"/>
  <c r="N56" i="4"/>
  <c r="P56" i="4"/>
  <c r="R56" i="4"/>
  <c r="T56" i="4"/>
  <c r="C50" i="4"/>
  <c r="C51" i="4"/>
  <c r="F50" i="4"/>
  <c r="H50" i="4"/>
  <c r="J50" i="4"/>
  <c r="L50" i="4"/>
  <c r="N50" i="4"/>
  <c r="P50" i="4"/>
  <c r="R50" i="4"/>
  <c r="T50" i="4"/>
  <c r="F51" i="4"/>
  <c r="H51" i="4"/>
  <c r="J51" i="4"/>
  <c r="L51" i="4"/>
  <c r="N51" i="4"/>
  <c r="P51" i="4"/>
  <c r="R51" i="4"/>
  <c r="T51" i="4"/>
  <c r="C41" i="4"/>
  <c r="C40" i="4"/>
  <c r="F40" i="4"/>
  <c r="H40" i="4"/>
  <c r="J40" i="4"/>
  <c r="L40" i="4"/>
  <c r="N40" i="4"/>
  <c r="P40" i="4"/>
  <c r="R40" i="4"/>
  <c r="T40" i="4"/>
  <c r="F41" i="4"/>
  <c r="H41" i="4"/>
  <c r="J41" i="4"/>
  <c r="L41" i="4"/>
  <c r="N41" i="4"/>
  <c r="P41" i="4"/>
  <c r="R41" i="4"/>
  <c r="T41" i="4"/>
  <c r="C34" i="4"/>
  <c r="C35" i="4"/>
  <c r="F34" i="4"/>
  <c r="H34" i="4"/>
  <c r="J34" i="4"/>
  <c r="L34" i="4"/>
  <c r="N34" i="4"/>
  <c r="P34" i="4"/>
  <c r="R34" i="4"/>
  <c r="T34" i="4"/>
  <c r="F35" i="4"/>
  <c r="H35" i="4"/>
  <c r="J35" i="4"/>
  <c r="L35" i="4"/>
  <c r="N35" i="4"/>
  <c r="P35" i="4"/>
  <c r="R35" i="4"/>
  <c r="T35" i="4"/>
  <c r="E218" i="2"/>
  <c r="E219" i="2"/>
  <c r="E220" i="2"/>
  <c r="E221" i="2"/>
  <c r="F218" i="2"/>
  <c r="F219" i="2"/>
  <c r="F220" i="2"/>
  <c r="F221" i="2"/>
  <c r="E216" i="2"/>
  <c r="E217" i="2"/>
  <c r="F217" i="2"/>
  <c r="F216" i="2"/>
  <c r="E109" i="3"/>
  <c r="D109" i="3"/>
  <c r="H134" i="4"/>
  <c r="C134" i="4"/>
  <c r="C133" i="4"/>
  <c r="C132" i="4"/>
  <c r="C131" i="4"/>
  <c r="F132" i="4"/>
  <c r="F133" i="4"/>
  <c r="F134" i="4"/>
  <c r="H132" i="4"/>
  <c r="H133" i="4"/>
  <c r="J132" i="4"/>
  <c r="J133" i="4"/>
  <c r="J134" i="4"/>
  <c r="L132" i="4"/>
  <c r="L133" i="4"/>
  <c r="L134" i="4"/>
  <c r="N132" i="4"/>
  <c r="N133" i="4"/>
  <c r="N134" i="4"/>
  <c r="P132" i="4"/>
  <c r="P133" i="4"/>
  <c r="P134" i="4"/>
  <c r="R132" i="4"/>
  <c r="R133" i="4"/>
  <c r="R134" i="4"/>
  <c r="T132" i="4"/>
  <c r="T133" i="4"/>
  <c r="T134" i="4"/>
  <c r="F131" i="4"/>
  <c r="H131" i="4"/>
  <c r="J131" i="4"/>
  <c r="L131" i="4"/>
  <c r="N131" i="4"/>
  <c r="P131" i="4"/>
  <c r="R131" i="4"/>
  <c r="T131" i="4"/>
  <c r="E215" i="2"/>
  <c r="E214" i="2"/>
  <c r="F214" i="2"/>
  <c r="F215" i="2"/>
  <c r="E108" i="3"/>
  <c r="E107" i="3"/>
  <c r="E106" i="3"/>
  <c r="D108" i="3"/>
  <c r="D107" i="3"/>
  <c r="D106" i="3"/>
  <c r="E213" i="2"/>
  <c r="E212" i="2"/>
  <c r="E211" i="2"/>
  <c r="E210" i="2"/>
  <c r="C130" i="4"/>
  <c r="F130" i="4"/>
  <c r="H130" i="4"/>
  <c r="J130" i="4"/>
  <c r="L130" i="4"/>
  <c r="N130" i="4"/>
  <c r="P130" i="4"/>
  <c r="R130" i="4"/>
  <c r="T130" i="4"/>
  <c r="F210" i="2"/>
  <c r="F211" i="2"/>
  <c r="F212" i="2"/>
  <c r="F213" i="2"/>
  <c r="C129" i="4"/>
  <c r="F129" i="4"/>
  <c r="H129" i="4"/>
  <c r="J129" i="4"/>
  <c r="L129" i="4"/>
  <c r="N129" i="4"/>
  <c r="P129" i="4"/>
  <c r="R129" i="4"/>
  <c r="T129" i="4"/>
  <c r="C126" i="4"/>
  <c r="C125" i="4"/>
  <c r="C128" i="4"/>
  <c r="C127" i="4"/>
  <c r="F126" i="4"/>
  <c r="F127" i="4"/>
  <c r="F128" i="4"/>
  <c r="H126" i="4"/>
  <c r="H127" i="4"/>
  <c r="H128" i="4"/>
  <c r="J126" i="4"/>
  <c r="J127" i="4"/>
  <c r="J128" i="4"/>
  <c r="L126" i="4"/>
  <c r="L127" i="4"/>
  <c r="L128" i="4"/>
  <c r="N126" i="4"/>
  <c r="N127" i="4"/>
  <c r="N128" i="4"/>
  <c r="P126" i="4"/>
  <c r="P127" i="4"/>
  <c r="P128" i="4"/>
  <c r="R126" i="4"/>
  <c r="R127" i="4"/>
  <c r="R128" i="4"/>
  <c r="T126" i="4"/>
  <c r="T127" i="4"/>
  <c r="T128" i="4"/>
  <c r="C124" i="4"/>
  <c r="C123" i="4"/>
  <c r="C122" i="4"/>
  <c r="C121" i="4"/>
  <c r="C89" i="4"/>
  <c r="F89" i="4"/>
  <c r="H89" i="4"/>
  <c r="J89" i="4"/>
  <c r="L89" i="4"/>
  <c r="N89" i="4"/>
  <c r="P89" i="4"/>
  <c r="R89" i="4"/>
  <c r="T89" i="4"/>
  <c r="C88" i="4"/>
  <c r="C64" i="4"/>
  <c r="F64" i="4"/>
  <c r="H64" i="4"/>
  <c r="J64" i="4"/>
  <c r="L64" i="4"/>
  <c r="N64" i="4"/>
  <c r="P64" i="4"/>
  <c r="R64" i="4"/>
  <c r="T64" i="4"/>
  <c r="C63" i="4"/>
  <c r="F63" i="4"/>
  <c r="H63" i="4"/>
  <c r="J63" i="4"/>
  <c r="L63" i="4"/>
  <c r="N63" i="4"/>
  <c r="P63" i="4"/>
  <c r="R63" i="4"/>
  <c r="T63" i="4"/>
  <c r="C62" i="4"/>
  <c r="C79" i="4"/>
  <c r="F79" i="4"/>
  <c r="H79" i="4"/>
  <c r="J79" i="4"/>
  <c r="L79" i="4"/>
  <c r="N79" i="4"/>
  <c r="P79" i="4"/>
  <c r="R79" i="4"/>
  <c r="T79" i="4"/>
  <c r="C80" i="4"/>
  <c r="F80" i="4"/>
  <c r="H80" i="4"/>
  <c r="J80" i="4"/>
  <c r="L80" i="4"/>
  <c r="N80" i="4"/>
  <c r="P80" i="4"/>
  <c r="R80" i="4"/>
  <c r="T80" i="4"/>
  <c r="C78" i="4"/>
  <c r="C18" i="4"/>
  <c r="C19" i="4"/>
  <c r="C20" i="4"/>
  <c r="F18" i="4"/>
  <c r="F19" i="4"/>
  <c r="F20" i="4"/>
  <c r="H18" i="4"/>
  <c r="H19" i="4"/>
  <c r="H20" i="4"/>
  <c r="J18" i="4"/>
  <c r="J19" i="4"/>
  <c r="J20" i="4"/>
  <c r="L18" i="4"/>
  <c r="L19" i="4"/>
  <c r="L20" i="4"/>
  <c r="N18" i="4"/>
  <c r="N19" i="4"/>
  <c r="N20" i="4"/>
  <c r="P18" i="4"/>
  <c r="P19" i="4"/>
  <c r="P20" i="4"/>
  <c r="R18" i="4"/>
  <c r="R19" i="4"/>
  <c r="R20" i="4"/>
  <c r="T18" i="4"/>
  <c r="T19" i="4"/>
  <c r="T20" i="4"/>
  <c r="E97" i="3"/>
  <c r="E98" i="3"/>
  <c r="E99" i="3"/>
  <c r="E100" i="3"/>
  <c r="E101" i="3"/>
  <c r="E102" i="3"/>
  <c r="E103" i="3"/>
  <c r="E104" i="3"/>
  <c r="E105" i="3"/>
  <c r="D98" i="3"/>
  <c r="D99" i="3"/>
  <c r="D100" i="3"/>
  <c r="D101" i="3"/>
  <c r="D102" i="3"/>
  <c r="D103" i="3"/>
  <c r="D104" i="3"/>
  <c r="D105" i="3"/>
  <c r="D97" i="3"/>
  <c r="E201" i="2"/>
  <c r="C45" i="4"/>
  <c r="C44" i="4"/>
  <c r="C43" i="4"/>
  <c r="T45" i="4"/>
  <c r="R45" i="4"/>
  <c r="P45" i="4"/>
  <c r="N45" i="4"/>
  <c r="L45" i="4"/>
  <c r="J45" i="4"/>
  <c r="H45" i="4"/>
  <c r="F45" i="4"/>
  <c r="T44" i="4"/>
  <c r="R44" i="4"/>
  <c r="P44" i="4"/>
  <c r="N44" i="4"/>
  <c r="L44" i="4"/>
  <c r="J44" i="4"/>
  <c r="H44" i="4"/>
  <c r="F44" i="4"/>
  <c r="C42" i="4"/>
  <c r="F42" i="4"/>
  <c r="H42" i="4"/>
  <c r="J42" i="4"/>
  <c r="L42" i="4"/>
  <c r="N42" i="4"/>
  <c r="P42" i="4"/>
  <c r="R42" i="4"/>
  <c r="T42" i="4"/>
  <c r="F43" i="4"/>
  <c r="H43" i="4"/>
  <c r="J43" i="4"/>
  <c r="L43" i="4"/>
  <c r="N43" i="4"/>
  <c r="P43" i="4"/>
  <c r="R43" i="4"/>
  <c r="T43" i="4"/>
  <c r="E209" i="2"/>
  <c r="E208" i="2"/>
  <c r="E207" i="2"/>
  <c r="E206" i="2"/>
  <c r="E205" i="2"/>
  <c r="E204" i="2"/>
  <c r="E203" i="2"/>
  <c r="E202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F203" i="2"/>
  <c r="F204" i="2"/>
  <c r="F205" i="2"/>
  <c r="F206" i="2"/>
  <c r="F207" i="2"/>
  <c r="F208" i="2"/>
  <c r="F209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170" i="2" l="1"/>
  <c r="C17" i="4"/>
  <c r="F17" i="4"/>
  <c r="H17" i="4"/>
  <c r="J17" i="4"/>
  <c r="L17" i="4"/>
  <c r="N17" i="4"/>
  <c r="P17" i="4"/>
  <c r="R17" i="4"/>
  <c r="T17" i="4"/>
  <c r="F72" i="4" l="1"/>
  <c r="H72" i="4"/>
  <c r="J72" i="4"/>
  <c r="L72" i="4"/>
  <c r="N72" i="4"/>
  <c r="P72" i="4"/>
  <c r="R72" i="4"/>
  <c r="T72" i="4"/>
  <c r="F78" i="4"/>
  <c r="H78" i="4"/>
  <c r="J78" i="4"/>
  <c r="L78" i="4"/>
  <c r="N78" i="4"/>
  <c r="P78" i="4"/>
  <c r="R78" i="4"/>
  <c r="T78" i="4"/>
  <c r="F62" i="4"/>
  <c r="H62" i="4"/>
  <c r="J62" i="4"/>
  <c r="L62" i="4"/>
  <c r="N62" i="4"/>
  <c r="P62" i="4"/>
  <c r="R62" i="4"/>
  <c r="T62" i="4"/>
  <c r="F65" i="4"/>
  <c r="H65" i="4"/>
  <c r="J65" i="4"/>
  <c r="L65" i="4"/>
  <c r="N65" i="4"/>
  <c r="P65" i="4"/>
  <c r="R65" i="4"/>
  <c r="T65" i="4"/>
  <c r="F90" i="4"/>
  <c r="H90" i="4"/>
  <c r="J90" i="4"/>
  <c r="L90" i="4"/>
  <c r="N90" i="4"/>
  <c r="P90" i="4"/>
  <c r="R90" i="4"/>
  <c r="T90" i="4"/>
  <c r="F88" i="4"/>
  <c r="H88" i="4"/>
  <c r="J88" i="4"/>
  <c r="L88" i="4"/>
  <c r="N88" i="4"/>
  <c r="P88" i="4"/>
  <c r="R88" i="4"/>
  <c r="T88" i="4"/>
  <c r="E167" i="2" l="1"/>
  <c r="E168" i="2"/>
  <c r="E169" i="2"/>
  <c r="F169" i="2"/>
  <c r="F168" i="2"/>
  <c r="F167" i="2"/>
  <c r="E96" i="3"/>
  <c r="F12" i="1" l="1"/>
  <c r="B12" i="1" s="1"/>
  <c r="C12" i="1" s="1"/>
  <c r="E12" i="1"/>
  <c r="G3" i="2" a="1"/>
  <c r="G3" i="2" s="1"/>
  <c r="C6" i="1"/>
  <c r="C8" i="1" s="1"/>
  <c r="C9" i="1" s="1"/>
  <c r="C5" i="1"/>
  <c r="T3" i="4" l="1"/>
  <c r="T4" i="4"/>
  <c r="T5" i="4"/>
  <c r="T6" i="4"/>
  <c r="T9" i="4"/>
  <c r="T10" i="4"/>
  <c r="T11" i="4"/>
  <c r="T12" i="4"/>
  <c r="T13" i="4"/>
  <c r="T14" i="4"/>
  <c r="T15" i="4"/>
  <c r="T16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6" i="4"/>
  <c r="T37" i="4"/>
  <c r="T38" i="4"/>
  <c r="T39" i="4"/>
  <c r="T46" i="4"/>
  <c r="T47" i="4"/>
  <c r="T48" i="4"/>
  <c r="T49" i="4"/>
  <c r="T52" i="4"/>
  <c r="T53" i="4"/>
  <c r="T54" i="4"/>
  <c r="T57" i="4"/>
  <c r="T58" i="4"/>
  <c r="T59" i="4"/>
  <c r="T67" i="4"/>
  <c r="T68" i="4"/>
  <c r="T69" i="4"/>
  <c r="T73" i="4"/>
  <c r="T74" i="4"/>
  <c r="T75" i="4"/>
  <c r="T81" i="4"/>
  <c r="T82" i="4"/>
  <c r="T83" i="4"/>
  <c r="T84" i="4"/>
  <c r="T85" i="4"/>
  <c r="T86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R3" i="4"/>
  <c r="R4" i="4"/>
  <c r="R5" i="4"/>
  <c r="R6" i="4"/>
  <c r="R9" i="4"/>
  <c r="R10" i="4"/>
  <c r="R11" i="4"/>
  <c r="R12" i="4"/>
  <c r="R13" i="4"/>
  <c r="R14" i="4"/>
  <c r="R15" i="4"/>
  <c r="R16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6" i="4"/>
  <c r="R37" i="4"/>
  <c r="R38" i="4"/>
  <c r="R39" i="4"/>
  <c r="R46" i="4"/>
  <c r="R47" i="4"/>
  <c r="R48" i="4"/>
  <c r="R49" i="4"/>
  <c r="R52" i="4"/>
  <c r="R53" i="4"/>
  <c r="R54" i="4"/>
  <c r="R57" i="4"/>
  <c r="R58" i="4"/>
  <c r="R59" i="4"/>
  <c r="R67" i="4"/>
  <c r="R68" i="4"/>
  <c r="R69" i="4"/>
  <c r="R73" i="4"/>
  <c r="R74" i="4"/>
  <c r="R75" i="4"/>
  <c r="R81" i="4"/>
  <c r="R82" i="4"/>
  <c r="R83" i="4"/>
  <c r="R84" i="4"/>
  <c r="R85" i="4"/>
  <c r="R86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P3" i="4"/>
  <c r="P4" i="4"/>
  <c r="P5" i="4"/>
  <c r="P6" i="4"/>
  <c r="P9" i="4"/>
  <c r="P10" i="4"/>
  <c r="P11" i="4"/>
  <c r="P12" i="4"/>
  <c r="P13" i="4"/>
  <c r="P14" i="4"/>
  <c r="P15" i="4"/>
  <c r="P16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6" i="4"/>
  <c r="P37" i="4"/>
  <c r="P38" i="4"/>
  <c r="P39" i="4"/>
  <c r="P46" i="4"/>
  <c r="P47" i="4"/>
  <c r="P48" i="4"/>
  <c r="P49" i="4"/>
  <c r="P52" i="4"/>
  <c r="P53" i="4"/>
  <c r="P54" i="4"/>
  <c r="P57" i="4"/>
  <c r="P58" i="4"/>
  <c r="P59" i="4"/>
  <c r="P67" i="4"/>
  <c r="P68" i="4"/>
  <c r="P69" i="4"/>
  <c r="P73" i="4"/>
  <c r="P74" i="4"/>
  <c r="P75" i="4"/>
  <c r="P81" i="4"/>
  <c r="P82" i="4"/>
  <c r="P83" i="4"/>
  <c r="P84" i="4"/>
  <c r="P85" i="4"/>
  <c r="P86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N3" i="4"/>
  <c r="N4" i="4"/>
  <c r="N5" i="4"/>
  <c r="N6" i="4"/>
  <c r="N9" i="4"/>
  <c r="N10" i="4"/>
  <c r="N11" i="4"/>
  <c r="N12" i="4"/>
  <c r="N13" i="4"/>
  <c r="N14" i="4"/>
  <c r="N15" i="4"/>
  <c r="N16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6" i="4"/>
  <c r="N37" i="4"/>
  <c r="N38" i="4"/>
  <c r="N39" i="4"/>
  <c r="N46" i="4"/>
  <c r="N47" i="4"/>
  <c r="N48" i="4"/>
  <c r="N49" i="4"/>
  <c r="N52" i="4"/>
  <c r="N53" i="4"/>
  <c r="N54" i="4"/>
  <c r="N57" i="4"/>
  <c r="N58" i="4"/>
  <c r="N59" i="4"/>
  <c r="N67" i="4"/>
  <c r="N68" i="4"/>
  <c r="N69" i="4"/>
  <c r="N73" i="4"/>
  <c r="N74" i="4"/>
  <c r="N75" i="4"/>
  <c r="N81" i="4"/>
  <c r="N82" i="4"/>
  <c r="N83" i="4"/>
  <c r="N84" i="4"/>
  <c r="N85" i="4"/>
  <c r="N86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L3" i="4"/>
  <c r="L4" i="4"/>
  <c r="L5" i="4"/>
  <c r="L6" i="4"/>
  <c r="L9" i="4"/>
  <c r="L10" i="4"/>
  <c r="L11" i="4"/>
  <c r="L12" i="4"/>
  <c r="L13" i="4"/>
  <c r="L14" i="4"/>
  <c r="L15" i="4"/>
  <c r="L16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6" i="4"/>
  <c r="L37" i="4"/>
  <c r="L38" i="4"/>
  <c r="L39" i="4"/>
  <c r="L46" i="4"/>
  <c r="L47" i="4"/>
  <c r="L48" i="4"/>
  <c r="L49" i="4"/>
  <c r="L52" i="4"/>
  <c r="L53" i="4"/>
  <c r="L54" i="4"/>
  <c r="L57" i="4"/>
  <c r="L58" i="4"/>
  <c r="L59" i="4"/>
  <c r="L67" i="4"/>
  <c r="L68" i="4"/>
  <c r="L69" i="4"/>
  <c r="L73" i="4"/>
  <c r="L74" i="4"/>
  <c r="L75" i="4"/>
  <c r="L81" i="4"/>
  <c r="L82" i="4"/>
  <c r="L83" i="4"/>
  <c r="L84" i="4"/>
  <c r="L85" i="4"/>
  <c r="L86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J3" i="4"/>
  <c r="J4" i="4"/>
  <c r="J5" i="4"/>
  <c r="J6" i="4"/>
  <c r="J9" i="4"/>
  <c r="J10" i="4"/>
  <c r="J11" i="4"/>
  <c r="J12" i="4"/>
  <c r="J13" i="4"/>
  <c r="J14" i="4"/>
  <c r="J15" i="4"/>
  <c r="J16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6" i="4"/>
  <c r="J37" i="4"/>
  <c r="J38" i="4"/>
  <c r="J39" i="4"/>
  <c r="J46" i="4"/>
  <c r="J47" i="4"/>
  <c r="J48" i="4"/>
  <c r="J49" i="4"/>
  <c r="J52" i="4"/>
  <c r="J53" i="4"/>
  <c r="J54" i="4"/>
  <c r="J57" i="4"/>
  <c r="J58" i="4"/>
  <c r="J59" i="4"/>
  <c r="J67" i="4"/>
  <c r="J68" i="4"/>
  <c r="J69" i="4"/>
  <c r="J73" i="4"/>
  <c r="J74" i="4"/>
  <c r="J75" i="4"/>
  <c r="J81" i="4"/>
  <c r="J82" i="4"/>
  <c r="J83" i="4"/>
  <c r="J84" i="4"/>
  <c r="J85" i="4"/>
  <c r="J86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H3" i="4"/>
  <c r="H4" i="4"/>
  <c r="H5" i="4"/>
  <c r="H6" i="4"/>
  <c r="H9" i="4"/>
  <c r="H10" i="4"/>
  <c r="H11" i="4"/>
  <c r="H12" i="4"/>
  <c r="H13" i="4"/>
  <c r="H14" i="4"/>
  <c r="H15" i="4"/>
  <c r="H16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6" i="4"/>
  <c r="H37" i="4"/>
  <c r="H38" i="4"/>
  <c r="H39" i="4"/>
  <c r="H46" i="4"/>
  <c r="H47" i="4"/>
  <c r="H48" i="4"/>
  <c r="H49" i="4"/>
  <c r="H52" i="4"/>
  <c r="H53" i="4"/>
  <c r="H54" i="4"/>
  <c r="H57" i="4"/>
  <c r="H58" i="4"/>
  <c r="H59" i="4"/>
  <c r="H67" i="4"/>
  <c r="H68" i="4"/>
  <c r="H69" i="4"/>
  <c r="H73" i="4"/>
  <c r="H74" i="4"/>
  <c r="H75" i="4"/>
  <c r="H81" i="4"/>
  <c r="H82" i="4"/>
  <c r="H83" i="4"/>
  <c r="H84" i="4"/>
  <c r="H85" i="4"/>
  <c r="H86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F3" i="4"/>
  <c r="F4" i="4"/>
  <c r="F5" i="4"/>
  <c r="F6" i="4"/>
  <c r="F9" i="4"/>
  <c r="F10" i="4"/>
  <c r="F11" i="4"/>
  <c r="F12" i="4"/>
  <c r="F13" i="4"/>
  <c r="F14" i="4"/>
  <c r="F15" i="4"/>
  <c r="F16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6" i="4"/>
  <c r="F37" i="4"/>
  <c r="F38" i="4"/>
  <c r="F39" i="4"/>
  <c r="F46" i="4"/>
  <c r="F47" i="4"/>
  <c r="F48" i="4"/>
  <c r="F49" i="4"/>
  <c r="F52" i="4"/>
  <c r="F53" i="4"/>
  <c r="F54" i="4"/>
  <c r="F57" i="4"/>
  <c r="F58" i="4"/>
  <c r="F59" i="4"/>
  <c r="F67" i="4"/>
  <c r="F68" i="4"/>
  <c r="F69" i="4"/>
  <c r="F73" i="4"/>
  <c r="F74" i="4"/>
  <c r="F75" i="4"/>
  <c r="F81" i="4"/>
  <c r="F82" i="4"/>
  <c r="F83" i="4"/>
  <c r="F84" i="4"/>
  <c r="F85" i="4"/>
  <c r="F86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T2" i="4"/>
  <c r="R2" i="4"/>
  <c r="P2" i="4"/>
  <c r="N2" i="4"/>
  <c r="L2" i="4"/>
  <c r="J2" i="4"/>
  <c r="H2" i="4"/>
  <c r="F2" i="4"/>
  <c r="C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86" i="4"/>
  <c r="C85" i="4"/>
  <c r="C84" i="4"/>
  <c r="C83" i="4"/>
  <c r="C82" i="4"/>
  <c r="C81" i="4"/>
  <c r="C75" i="4"/>
  <c r="C74" i="4"/>
  <c r="C73" i="4"/>
  <c r="C69" i="4"/>
  <c r="C68" i="4"/>
  <c r="C67" i="4"/>
  <c r="C59" i="4"/>
  <c r="C58" i="4"/>
  <c r="C57" i="4"/>
  <c r="C54" i="4"/>
  <c r="C53" i="4"/>
  <c r="C52" i="4"/>
  <c r="C49" i="4"/>
  <c r="C48" i="4"/>
  <c r="C47" i="4"/>
  <c r="C46" i="4"/>
  <c r="C39" i="4"/>
  <c r="C38" i="4"/>
  <c r="C37" i="4"/>
  <c r="C36" i="4"/>
  <c r="C33" i="4"/>
  <c r="C32" i="4"/>
  <c r="C31" i="4"/>
  <c r="C30" i="4"/>
  <c r="C29" i="4"/>
  <c r="C28" i="4"/>
  <c r="C27" i="4"/>
  <c r="C26" i="4"/>
  <c r="C25" i="4"/>
  <c r="C24" i="4"/>
  <c r="C23" i="4"/>
  <c r="C22" i="4"/>
  <c r="C21" i="4"/>
  <c r="C16" i="4"/>
  <c r="C15" i="4"/>
  <c r="C14" i="4"/>
  <c r="C13" i="4"/>
  <c r="C12" i="4"/>
  <c r="C11" i="4"/>
  <c r="C10" i="4"/>
  <c r="C9" i="4"/>
  <c r="C6" i="4"/>
  <c r="C5" i="4"/>
  <c r="C4" i="4"/>
  <c r="C3" i="4"/>
  <c r="C2" i="4"/>
  <c r="E15" i="1" l="1"/>
  <c r="E18" i="1"/>
  <c r="F17" i="1"/>
  <c r="F16" i="1"/>
  <c r="F20" i="1"/>
  <c r="E17" i="1"/>
  <c r="E14" i="1"/>
  <c r="E20" i="1"/>
  <c r="E19" i="1"/>
  <c r="F13" i="1"/>
  <c r="F15" i="1"/>
  <c r="F19" i="1"/>
  <c r="F14" i="1"/>
  <c r="F18" i="1"/>
  <c r="E13" i="1"/>
  <c r="E16" i="1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B16" i="1" l="1"/>
  <c r="C16" i="1" s="1"/>
  <c r="B19" i="1"/>
  <c r="C19" i="1" s="1"/>
  <c r="B18" i="1"/>
  <c r="B20" i="1"/>
  <c r="B13" i="1"/>
  <c r="C13" i="1" s="1"/>
  <c r="B15" i="1"/>
  <c r="C15" i="1" s="1"/>
  <c r="B14" i="1"/>
  <c r="C14" i="1" s="1"/>
  <c r="B17" i="1"/>
  <c r="C17" i="1" s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3" i="2"/>
  <c r="F4" i="2"/>
  <c r="F5" i="2"/>
  <c r="F2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C4" i="1" s="1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2" i="2"/>
  <c r="E3" i="2"/>
  <c r="G16" i="1" l="1"/>
  <c r="G19" i="1"/>
  <c r="G13" i="1"/>
  <c r="G20" i="1"/>
  <c r="C20" i="1"/>
  <c r="G18" i="1"/>
  <c r="C18" i="1"/>
  <c r="G14" i="1"/>
  <c r="G15" i="1"/>
  <c r="G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Davy Janssen</author>
  </authors>
  <commentList>
    <comment ref="G1" authorId="0" shapeId="0" xr:uid="{D260FCD0-0A01-40D6-A8A0-A2471C4AED30}">
      <text>
        <r>
          <rPr>
            <b/>
            <sz val="9"/>
            <color indexed="81"/>
            <rFont val="Tahoma"/>
            <family val="2"/>
          </rPr>
          <t>Davy Janssen:</t>
        </r>
        <r>
          <rPr>
            <sz val="9"/>
            <color indexed="81"/>
            <rFont val="Tahoma"/>
            <family val="2"/>
          </rPr>
          <t xml:space="preserve">
Used to prepopulate the SKU drop-down selection when only part of the SKU is typed in in the STEP 1 of sheet "Selector"
This column can't be part of the camera table otherwise the array #function generates SPILL errors.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<sst xmlns="http://schemas.openxmlformats.org/spreadsheetml/2006/main" count="13142" uniqueCount="4727">
  <si>
    <t>Formula helper column 1</t>
  </si>
  <si>
    <t>Formula helper column 2</t>
  </si>
  <si>
    <t>Formula helper column 3</t>
  </si>
  <si>
    <t>ProductWebID</t>
  </si>
  <si>
    <t>Camera type</t>
  </si>
  <si>
    <t>Series</t>
  </si>
  <si>
    <t>Concatenate</t>
  </si>
  <si>
    <t>Parts</t>
  </si>
  <si>
    <t>Description</t>
  </si>
  <si>
    <t>fisheye_camera</t>
  </si>
  <si>
    <t>Ceiling</t>
  </si>
  <si>
    <t>1. Direct ceiling mount without accessory
2. Use back box TVF-BBM
3. Use angled back box TVF-WBM</t>
  </si>
  <si>
    <t>TVF-BBM</t>
  </si>
  <si>
    <t>TVF-WBM</t>
  </si>
  <si>
    <t>Wall</t>
  </si>
  <si>
    <t>1. Direct wall mount without accessory
2. Use back box TVF-BBM
3. Use angled back box TVF-WBM
4. Use cup base TVF-CBM in combination with TVD-SNB</t>
  </si>
  <si>
    <t>TVF-CBM</t>
  </si>
  <si>
    <t>TVD-SNB</t>
  </si>
  <si>
    <t>Pendant</t>
  </si>
  <si>
    <t>Use cup base TVF-CBM in combination with pendant mount TVD-PPB</t>
  </si>
  <si>
    <t>TVD-PPB</t>
  </si>
  <si>
    <t>s3_s5_s6_fixed_bullet_cameras</t>
  </si>
  <si>
    <t>1. Direct ceiling mount without accessory
2. Use back box TVB-BB1</t>
  </si>
  <si>
    <t>TVB-BB1</t>
  </si>
  <si>
    <t>1. Direct wall mount without accessory
2. Use back box TVB-BB1</t>
  </si>
  <si>
    <t>s4_bullet_cameras</t>
  </si>
  <si>
    <t>Pole</t>
  </si>
  <si>
    <t>TVD-M-PMA</t>
  </si>
  <si>
    <t>Corner</t>
  </si>
  <si>
    <t>Use corner mount adapter TVD-M-CMA</t>
  </si>
  <si>
    <t>TVD-M-CMA</t>
  </si>
  <si>
    <t>anpr_cameras</t>
  </si>
  <si>
    <t>thermal_cameras</t>
  </si>
  <si>
    <t>s3_s5_s6_fixed_dome_cameras</t>
  </si>
  <si>
    <t>TVD-BB1</t>
  </si>
  <si>
    <t>DR-RWM-AD</t>
  </si>
  <si>
    <t>TVD-M2-WM</t>
  </si>
  <si>
    <t>Use back box TVD-BB1</t>
  </si>
  <si>
    <t>s3_s4_indoor_domes</t>
  </si>
  <si>
    <t>TVD-BB3</t>
  </si>
  <si>
    <t>TVD-BB3A</t>
  </si>
  <si>
    <t>TVD-CB3</t>
  </si>
  <si>
    <t>TVD-CBW</t>
  </si>
  <si>
    <t>1. Use back box TVD-BB3
2. Use angled back box TVD-BB3A</t>
  </si>
  <si>
    <t>Use cup base TVD-CB3 in combination with pendant mount TVD-PPB</t>
  </si>
  <si>
    <t>ip_box_cameras</t>
  </si>
  <si>
    <t>Indoor ceiling</t>
  </si>
  <si>
    <t>1. Use bracket CCB190
2. Use bracket CBCM170 (with cable management)
3. Use adjustable ceiling bracket TVC-C200</t>
  </si>
  <si>
    <t>CCB190</t>
  </si>
  <si>
    <t>CBCM170</t>
  </si>
  <si>
    <t>TVC-C200</t>
  </si>
  <si>
    <t>Indoor wall</t>
  </si>
  <si>
    <t>1. Use bracket CCB190
2. Use bracket CBCM170 (with cable management)</t>
  </si>
  <si>
    <t>Outdoor</t>
  </si>
  <si>
    <t>Use TVC-OH3-HT outdoor housing with integrated IR illumination</t>
  </si>
  <si>
    <t>TVC-OH3-HT</t>
  </si>
  <si>
    <t>s4_outdoor_domes</t>
  </si>
  <si>
    <t>1. Direct wall mount without accessory
2. Use cup base TVD-CB5A in combination with wall mount TVD-SNB or TVD-CBW
3. Use wall mount bracket TVD-LWB-2 with wall mount bracket shield TVD-LWB-S</t>
  </si>
  <si>
    <t>TVD-CB5A</t>
  </si>
  <si>
    <t>TVD-LWB-2</t>
  </si>
  <si>
    <t>TVD-LWB-S</t>
  </si>
  <si>
    <t>Use cup base TVD-CB5A in combination with pendant mount TVD-PPB</t>
  </si>
  <si>
    <t>s6_s7_bullet_cameras</t>
  </si>
  <si>
    <t>Use pole mount adapter TVB-PM</t>
  </si>
  <si>
    <t>TVB-PM</t>
  </si>
  <si>
    <t>Use corner mount adapter TVB-CM</t>
  </si>
  <si>
    <t>TVB-CM</t>
  </si>
  <si>
    <t>s6_vf_domes</t>
  </si>
  <si>
    <t>Use cup base TVD-CB7 in combination with TVD-SNB or TVD-CBW</t>
  </si>
  <si>
    <t>TVD-CB7</t>
  </si>
  <si>
    <t>Use cup base TVD-CB7 in combination with TVD-PPB</t>
  </si>
  <si>
    <t>Flush</t>
  </si>
  <si>
    <t>Use flush mount bracket TVD-VFM2</t>
  </si>
  <si>
    <t>TVD-VFM2</t>
  </si>
  <si>
    <t>s6_vf_h_domes</t>
  </si>
  <si>
    <t>1. Use back box TVD-BB4
2. Use cup base TVD-CB7 in combination with TVD-SNB or TVD-CBW</t>
  </si>
  <si>
    <t>TVD-BB4</t>
  </si>
  <si>
    <t>Use back box TVD-BB4</t>
  </si>
  <si>
    <t>Use flush mount bracket TVD-VFM3</t>
  </si>
  <si>
    <t>TVD-VFM3</t>
  </si>
  <si>
    <t>s7_indoor_domes</t>
  </si>
  <si>
    <t>1. Use cup base TVD-CB8 in combination with TVD-SNB or TVD-CBW
2. Use TVD-M2-WM (mount diameter is 2.5 mm bigger than dome base)
3. Direct wall mount without accessory
4. Use back box TVD-BB3 or TVD-BB3A</t>
  </si>
  <si>
    <t>TVD-CB8</t>
  </si>
  <si>
    <t>1. Direct ceiling mount without accessory
2. Use back box TVD-BB3 or TVD-BB3A</t>
  </si>
  <si>
    <t>Use cup base TVD-CB8 in combination with TVD-PPB</t>
  </si>
  <si>
    <t>Use flush mount adapter TVD-M2-FM</t>
  </si>
  <si>
    <t>TVD-M2-FM</t>
  </si>
  <si>
    <t>s7_outdoor_domes</t>
  </si>
  <si>
    <t>1. Direct wall mount (back box is included)
2. Use cup base TVD-CB9 in combination with TVD-SNB or TVD-CBW</t>
  </si>
  <si>
    <t>TVD-CB9</t>
  </si>
  <si>
    <t>Direct ceiling mount (back box is included)</t>
  </si>
  <si>
    <t>Use cup base TVD-CB9 in combination with TVD-PPB</t>
  </si>
  <si>
    <t>s3_s5_s6_fixed_turret_cameras</t>
  </si>
  <si>
    <t>Use back box TVD-BB3 or TVD-BB3A</t>
  </si>
  <si>
    <t>1. Use back box TVD-CB3 in combination with TVD-SNB or TVD-CBW
2. Use wall mount TVD-M2-WM</t>
  </si>
  <si>
    <t>Use cup base TVD-CB3 in combination with TVD-PPB</t>
  </si>
  <si>
    <t>s3_s5_s6_vf_turret_cameras</t>
  </si>
  <si>
    <t>Direct ceiling mount without accesssory (back box integrated in camera)</t>
  </si>
  <si>
    <t>1. Direct wall mount without accesssory (back box integrated in camera)
2. Use cup base TVD-CB6 in combination with TVD-SNB or TVD-CBW</t>
  </si>
  <si>
    <t>TVD-CB6</t>
  </si>
  <si>
    <t>Use cup base TVD-CB6 in combination with TVD-PPB</t>
  </si>
  <si>
    <t>s3_s5_s6_vf_turret_h_cameras</t>
  </si>
  <si>
    <t>1. Use back box TVD-CB3A in combination with TVD-SNB or TVD-CBW
2. Use back box TVD-BB3 or TVD-BB3A</t>
  </si>
  <si>
    <t>TVD-CB3A</t>
  </si>
  <si>
    <t>Use cup base TVD-CB3A in combination with TVD-PPB</t>
  </si>
  <si>
    <t>s6_vf_bullet_h_cameras</t>
  </si>
  <si>
    <t>s3_vf_bullet_cameras</t>
  </si>
  <si>
    <t>s6_fixed_wedge_cameras</t>
  </si>
  <si>
    <t>Use back box TVW-BB1 or TVW-BB1A</t>
  </si>
  <si>
    <t>TVW-BB1</t>
  </si>
  <si>
    <t>TVW-BB1A</t>
  </si>
  <si>
    <t>TVD-LWB-1</t>
  </si>
  <si>
    <t>s3_fixed_wedge_cameras</t>
  </si>
  <si>
    <t>Use optional adapter plate DR-RWM-AD in combination with back box TVD-BB3 or TVD-BB3A</t>
  </si>
  <si>
    <t>1. Use optional adapter plate DR-RWM-AD in combination with back box TVD-BB3 or TVD-BB3A
2. Use cup base TVD-CB2 in combination with TVD-SNB or TVD-CBW
3. Use optional adapter plate DR-RWM-AD in combination with TVD-M2-WM</t>
  </si>
  <si>
    <t>Use cup base TVD-CB2 in combination with TVD-PPB</t>
  </si>
  <si>
    <t>TVD-CB2</t>
  </si>
  <si>
    <t>multi_imager_cameras</t>
  </si>
  <si>
    <t>Use wall bracket TVMI-WM</t>
  </si>
  <si>
    <t>TVMI-WM</t>
  </si>
  <si>
    <t>Install the cup base which is included with the camera and use pendant mount bracket TVMI-PM. Desired pendant mount length can be adjusted by using optional pipes TVMI-PM2/TVMI-PM3/TVMI-PMA.</t>
  </si>
  <si>
    <t>TVMI-PM</t>
  </si>
  <si>
    <t>TVMI-PM2</t>
  </si>
  <si>
    <t>TVMI-PM3</t>
  </si>
  <si>
    <t>TVMI-PMA</t>
  </si>
  <si>
    <t>TVP-WM-CM</t>
  </si>
  <si>
    <t>TVP-WM-PM</t>
  </si>
  <si>
    <t>ip_ptz_cameras</t>
  </si>
  <si>
    <t>TVP-WMB</t>
  </si>
  <si>
    <t>TVP-SAM</t>
  </si>
  <si>
    <t>1. Use UVP-C30 pendant mount (30cm)
2. Use UVP-C60 pendant mount (60cm) 
3. Use 100-180cm adjustable pendant mount pipe UVP-C180
4. Use UVP-SN100 swan neck bracket (100cm)</t>
  </si>
  <si>
    <t>UVP-C30</t>
  </si>
  <si>
    <t>UVP-C60</t>
  </si>
  <si>
    <t>UVP-C180</t>
  </si>
  <si>
    <t>UVP-SN100</t>
  </si>
  <si>
    <t>Use wall mount bracket TVP-WMB and TVP-WM-CM</t>
  </si>
  <si>
    <t>Use wall mount bracket TVP-WMB and TVP-WM-PM</t>
  </si>
  <si>
    <t>ss_bullet_cameras</t>
  </si>
  <si>
    <t>Use stainless steel wall mount bracket TVB-WBS (TVJ-JBS stainless steel junction box option can be added)</t>
  </si>
  <si>
    <t>TVB-WBS</t>
  </si>
  <si>
    <t>TVJ-JBS</t>
  </si>
  <si>
    <t>ss_dome_cameras</t>
  </si>
  <si>
    <t>Use stainless steel wall mount bracket TVD-WBS (TVJ-JBS stainless steel junction box option can be added)</t>
  </si>
  <si>
    <t>TVD-WBS</t>
  </si>
  <si>
    <t>ss_ip_ptz_cameras</t>
  </si>
  <si>
    <t>Use stainless steel wall mount bracket TVP-WBS (TVJ-JBS stainless steel junction box option can be added)</t>
  </si>
  <si>
    <t>TVP-WBS</t>
  </si>
  <si>
    <t>Use stainless steel pendant mount bracket TVP-PAS</t>
  </si>
  <si>
    <t>TVP-PAS</t>
  </si>
  <si>
    <t>people_counting_cameras</t>
  </si>
  <si>
    <t>1. Direct ceiling mount without accessory
2. Use TVC-C200 adjustable ceiling mount bracket</t>
  </si>
  <si>
    <t>tvp_5101_ip_ptz</t>
  </si>
  <si>
    <t>Use wall mount bracket TVP-CWM</t>
  </si>
  <si>
    <t>TVP-CWM</t>
  </si>
  <si>
    <t>tvp_5103_ip_ptz</t>
  </si>
  <si>
    <t>Use back box TVP-CBB</t>
  </si>
  <si>
    <t>TVP-CBB</t>
  </si>
  <si>
    <t>Use cup base TVP-CB1 in combination with TVD-PPB</t>
  </si>
  <si>
    <t>TVP-CB1</t>
  </si>
  <si>
    <t>1. Use wall mount bracket TVP-CCBWM
2. Use cup base TVP-CB1 in combination with TVD-SNB or TVD-CBW</t>
  </si>
  <si>
    <t>TVP-CCBWM</t>
  </si>
  <si>
    <t>Use flush mount bracket TVP-CFM</t>
  </si>
  <si>
    <t>TVP-CFM</t>
  </si>
  <si>
    <t>ip_ptz_cameras_surface</t>
  </si>
  <si>
    <t>Direct ceiling mount without accessory</t>
  </si>
  <si>
    <t>ip_ptz_cameras_flush</t>
  </si>
  <si>
    <t>Flush mountable without any additional accessories</t>
  </si>
  <si>
    <t>covert_camera</t>
  </si>
  <si>
    <t>Covert</t>
  </si>
  <si>
    <t>The camera module TVA-1101 is typically hidden while the available lenses offer different mounting options. See list of compatible lenses in below table + some extra models on our website.</t>
  </si>
  <si>
    <t>TVL-0101</t>
  </si>
  <si>
    <t>TVL-0102</t>
  </si>
  <si>
    <t>TVL-0103</t>
  </si>
  <si>
    <t>TVL-0104</t>
  </si>
  <si>
    <t>TVL-0105</t>
  </si>
  <si>
    <t>TVL-0106</t>
  </si>
  <si>
    <t>TVL-0107</t>
  </si>
  <si>
    <t>TVL-0108</t>
  </si>
  <si>
    <t>hdtvi_vf_dome_cameras</t>
  </si>
  <si>
    <t>Direct ceiling mount, back box included with camera</t>
  </si>
  <si>
    <t>Use flush mount bracket TVD-VFM</t>
  </si>
  <si>
    <t>TVD-VFM</t>
  </si>
  <si>
    <t>hdtvi_ptz_surface_flush_cameras</t>
  </si>
  <si>
    <t>Flush mountable with included bracket</t>
  </si>
  <si>
    <t>Concatenated</t>
  </si>
  <si>
    <t>Accessories</t>
  </si>
  <si>
    <t>Acc_1</t>
  </si>
  <si>
    <t>LinkID_1</t>
  </si>
  <si>
    <t>Acc_2</t>
  </si>
  <si>
    <t>LinkID_2</t>
  </si>
  <si>
    <t>Acc_3</t>
  </si>
  <si>
    <t>LinkID_3</t>
  </si>
  <si>
    <t>Acc_4</t>
  </si>
  <si>
    <t>LinkID_4</t>
  </si>
  <si>
    <t>Acc_5</t>
  </si>
  <si>
    <t>LinkID_5</t>
  </si>
  <si>
    <t>Acc_6</t>
  </si>
  <si>
    <t>LinkID_6</t>
  </si>
  <si>
    <t>Acc_7</t>
  </si>
  <si>
    <t>LinkID_7</t>
  </si>
  <si>
    <t>Acc_8</t>
  </si>
  <si>
    <t>LinkID_8</t>
  </si>
  <si>
    <t>SKU Drupal</t>
  </si>
  <si>
    <t>Product id</t>
  </si>
  <si>
    <t>SKU ERP</t>
  </si>
  <si>
    <t>Product long description en-admin</t>
  </si>
  <si>
    <t>Type</t>
  </si>
  <si>
    <t>BU</t>
  </si>
  <si>
    <t>TVD-M2-PNDT</t>
  </si>
  <si>
    <t>TruVision Indoor Dome pendant mount (56cm)</t>
  </si>
  <si>
    <t>Accessories - Brackets &amp; Mounts</t>
  </si>
  <si>
    <t>Video</t>
  </si>
  <si>
    <t>TVD-M2-WEBM</t>
  </si>
  <si>
    <t>TruVision Wedge Dome, Electrical box adapter</t>
  </si>
  <si>
    <t>TruVision Indoor Dome, Indoor wall mount</t>
  </si>
  <si>
    <t>TruVision Indoor Dome, Indoor flush mount</t>
  </si>
  <si>
    <t>TruVision Corner Mount Adaptor for TVD-SNB (or TVC-IP Bullet Cameras)</t>
  </si>
  <si>
    <t>TVW-DVM</t>
  </si>
  <si>
    <t>TruVision Double backbox mount for wedge camera (used with TVD-PPB)</t>
  </si>
  <si>
    <t>TVW-AWB-1</t>
  </si>
  <si>
    <t>TruVision Angled backbox mount for wedge camera for indoor and outdoor use</t>
  </si>
  <si>
    <t>TVW-AWB-2</t>
  </si>
  <si>
    <t>TruVision Angled backbox mount for wedge camera</t>
  </si>
  <si>
    <t>TVW-2G-AD</t>
  </si>
  <si>
    <t>TruVision Adapter plate for wedge camera with 2 gang box</t>
  </si>
  <si>
    <t>GEA-102</t>
  </si>
  <si>
    <t>Wall Mount Arm, Cast Aluminum</t>
  </si>
  <si>
    <t>GEA-104</t>
  </si>
  <si>
    <t>Parapet Swing Arm Mount</t>
  </si>
  <si>
    <t>GEA-105</t>
  </si>
  <si>
    <t>Corner Mount Adapter</t>
  </si>
  <si>
    <t>GEA-106</t>
  </si>
  <si>
    <t>Pole Mount Adapter</t>
  </si>
  <si>
    <t xml:space="preserve">Swan neck bracket, pole mount for UltraView PTZ dome, cable management, 32 mm diameter pole </t>
  </si>
  <si>
    <t xml:space="preserve"> 100-180 cm adjustable ceiling mount for TruVision and UltraView PTZ dome, cable management, 32 mm diameter pole  </t>
  </si>
  <si>
    <t xml:space="preserve"> 30 cm ceiling mount for Truvision and UltraView PTZ dome, cable management, 32 mm diameter pole  </t>
  </si>
  <si>
    <t xml:space="preserve"> 60 cm ceiling mount for TruVision and UltraView PTZ dome, cable management, 32 mm diameter pole  </t>
  </si>
  <si>
    <t>CB140-9005</t>
  </si>
  <si>
    <t>TruVision box camera Wall Mount 140mm RAL9005 black</t>
  </si>
  <si>
    <t>CB190-9005</t>
  </si>
  <si>
    <t>TruVision box camera Wall Mount 190mm RAL9005 black</t>
  </si>
  <si>
    <t>CB140</t>
  </si>
  <si>
    <t xml:space="preserve">Internal Camera bracket 140mm </t>
  </si>
  <si>
    <t>CB190</t>
  </si>
  <si>
    <t>Internal Camera bracket 190mm</t>
  </si>
  <si>
    <t>Internal Camera bracket 170mm with Cable Management</t>
  </si>
  <si>
    <t>TruVision Dome Swan Neck bracket for TVD-CBx and TVF-CBM cup bases</t>
  </si>
  <si>
    <t>TruVision Pole Mount Adaptor for use with TVD-SNB</t>
  </si>
  <si>
    <t>TruVision Dome Pendant Ceiling mount bracket for TVD-CBx, TVF-CBM</t>
  </si>
  <si>
    <t>TruVision Integrated Dome 5 inch Cub Base (use w/ TV IP Outdoor Dome Cameras, TVD-SNB,TVD-PPB)</t>
  </si>
  <si>
    <t>TruVision Dome 3 inch Cup Base for TruVision dome and turret cameras</t>
  </si>
  <si>
    <t>TruVision Dome 2 inch Cup Base for IP 365 Wedge</t>
  </si>
  <si>
    <t>TruVision Adapter for the TruVision Dome to use on the DR wall-mount bracket</t>
  </si>
  <si>
    <t>DR-FM</t>
  </si>
  <si>
    <t>ARD Flush ceiling mount bracket</t>
  </si>
  <si>
    <t>DR-RWM</t>
  </si>
  <si>
    <t>ARD Wall mount bracket</t>
  </si>
  <si>
    <t>TVD-SNB-BB</t>
  </si>
  <si>
    <t>TruVision TVD-SNB back box, 4-directional conduit, indoor &amp; outdoor</t>
  </si>
  <si>
    <t>TruVision dome back box used with TVD-11xx/55xx/56xx series plastic mini domes</t>
  </si>
  <si>
    <t>TruVision dome back box used with TVW-56xx Wedge, TVD-6/7 Series Domes</t>
  </si>
  <si>
    <t>TruVision dome angled back box TVW-56xx Wedge, TVD-6/7 Series Domes</t>
  </si>
  <si>
    <t>TruVision Dome Bracket, L-Shape, (used with dome and turret cameras)</t>
  </si>
  <si>
    <t>TruVision Dome Bracket, L-Shape (used together with TVD-6/7 and TVD-22/42 Series Analog VF Domes, TVD-24/44 Series HD-TVI Analog VF Domes, and TVD-11/31 and TVD-12/32 Series IP VF domes)</t>
  </si>
  <si>
    <t>FPMA-W25</t>
  </si>
  <si>
    <t>Flatscreen Wall Mount (fixed, ultrathin), Black, 10-30"</t>
  </si>
  <si>
    <t>FPMA-W75</t>
  </si>
  <si>
    <t xml:space="preserve">Flatscreen Wall Mount (1 pivot &amp; tiltable), Black, 10-21" </t>
  </si>
  <si>
    <t>FPMA-W830</t>
  </si>
  <si>
    <t xml:space="preserve">Flatscreen Wall Mount (3 pivots &amp; tiltable),Silver, 10-27" </t>
  </si>
  <si>
    <t>FPMA-C100</t>
  </si>
  <si>
    <t xml:space="preserve">Flatscreen Ceiling Mount (Height: 79-129 cm),Black, 10-26" </t>
  </si>
  <si>
    <t>FPMA-D960</t>
  </si>
  <si>
    <t>Flatscreen Desk Mount (clamp),Black, 10-26"</t>
  </si>
  <si>
    <t>FPMA-D960D</t>
  </si>
  <si>
    <t>Flatscreen Desk Mount for 2 scrn (clamp),Black, 10-24"</t>
  </si>
  <si>
    <t>FPMA-C400SILVER</t>
  </si>
  <si>
    <t xml:space="preserve">Flatscreen Ceiling Mount (Height: 64-105 cm),Silver,22-52" </t>
  </si>
  <si>
    <t>LED-W140</t>
  </si>
  <si>
    <t xml:space="preserve">Flatscreen Wall Mount (fixed, ultrathin), Black, 23-47" </t>
  </si>
  <si>
    <t>LED-W240</t>
  </si>
  <si>
    <t xml:space="preserve">Flatscreen Wall Mount (tiltable), Black,  23-47" </t>
  </si>
  <si>
    <t>LED-W560</t>
  </si>
  <si>
    <t xml:space="preserve">Flatscreen Wall Mount (3 pivots &amp; tiltable), Black,  32-60" </t>
  </si>
  <si>
    <t>LBWS</t>
  </si>
  <si>
    <t>Compact wall bracket for LCD monitors 15 - 23'' (VESA 75/100)</t>
  </si>
  <si>
    <t>LBC</t>
  </si>
  <si>
    <t>Ceiling bracket for LCD monitors 15 - 23'' (VESA 75/100)</t>
  </si>
  <si>
    <t>TruVision™ 360° Camera Round Back Box, Conduit Ports, Gang Box Compatible, Metal, Indoor &amp; Outdoor</t>
  </si>
  <si>
    <t>TruVision™ 360° Camera Round Angled Back Box, Conduit Ports, Gang Box Compatible, Metal, Indoor &amp; Outdoor</t>
  </si>
  <si>
    <t>TruVision™ 360° Camera Cup Base (use with TVD-PPB for pendant mount or TVD-SNB for wall mount)</t>
  </si>
  <si>
    <t>GEA-109</t>
  </si>
  <si>
    <t>DOME CAMERA,PARAPET CAP,CORNER,WIDE,12-17 IN</t>
  </si>
  <si>
    <t>GEA-110</t>
  </si>
  <si>
    <t>DOME CAMERA,PARAPET CAP,STRAIGHT,NARROW,6-12 IN</t>
  </si>
  <si>
    <t>GEA-111</t>
  </si>
  <si>
    <t>DOME CAMERA,PARAPET CAP,STRAIGHT,WIDE,12-17 IN</t>
  </si>
  <si>
    <t>TVD-M-OWM</t>
  </si>
  <si>
    <t>TRUVISION,OUTDOOR DOME WALL MOUNT</t>
  </si>
  <si>
    <t>GEA-113</t>
  </si>
  <si>
    <t>DOME CAMERA,T-BAR CEILING PANEL</t>
  </si>
  <si>
    <t>CHOF230/HTR24</t>
  </si>
  <si>
    <t>Fliptop Housing 230mm  24VAC Heater IP66  &amp;  Cable Management Wall Bracket</t>
  </si>
  <si>
    <t>Accessories - Camera Housing</t>
  </si>
  <si>
    <t>CHOF230/IP66/24VAC</t>
  </si>
  <si>
    <t>Fliptop Housing 230mm  24VAC PSU - 230VAC Heater IP66 &amp;  Cable Management Wall Bracket</t>
  </si>
  <si>
    <t>CHOF270/HTR24</t>
  </si>
  <si>
    <t>Fliptop Housing 270mm  24VAC Heater IP66  &amp;  Cable Management Wall Bracket</t>
  </si>
  <si>
    <t>CHOF270/IP66/24VAC</t>
  </si>
  <si>
    <t>Fliptop Housing 270mm   24VAC PSU - 230VAC Heater IP66  &amp;  Cable Management Wall Bracket</t>
  </si>
  <si>
    <t>CHF230</t>
  </si>
  <si>
    <t>Fliptop Housing 230mm &amp; Wall Bracket</t>
  </si>
  <si>
    <t>CHF230/IP66</t>
  </si>
  <si>
    <t>Fliptop Housing 230mm  &amp; Wall Bracket 230Vac Heater IP66</t>
  </si>
  <si>
    <t>CHF230/IP66/24VAC</t>
  </si>
  <si>
    <t>Fliptop Housing 230mm  &amp; Wall Bracket 24VAC PSU - 230VAC Heater IP66</t>
  </si>
  <si>
    <t>CHF270/IP66</t>
  </si>
  <si>
    <t>Fliptop Housing 270mm  &amp; Wall Bracket 230Vac Heater IP66</t>
  </si>
  <si>
    <t>CHF270/HTR24</t>
  </si>
  <si>
    <t>Fliptop Housing 270mm  &amp; Wall Bracket 24VAC Heater IP66</t>
  </si>
  <si>
    <t>CHF270/IP66/24VAC</t>
  </si>
  <si>
    <t>Fliptop Housing 270mm  &amp; Wall Bracket 24VAC PSU - 230VAC Heater IP66</t>
  </si>
  <si>
    <t>PTCR/12-24</t>
  </si>
  <si>
    <t>Heater with thermostat 12-24Vac</t>
  </si>
  <si>
    <t>PTCR/100-240</t>
  </si>
  <si>
    <t>Heater with thermostat 100-240Vac</t>
  </si>
  <si>
    <t>VR/230</t>
  </si>
  <si>
    <t>Blower kit with thermostat</t>
  </si>
  <si>
    <t>VR/24</t>
  </si>
  <si>
    <t>Blower kit with thermostat 24VAC</t>
  </si>
  <si>
    <t>PA1</t>
  </si>
  <si>
    <t>Pole adaptor for one housing Bracket</t>
  </si>
  <si>
    <t>PA2</t>
  </si>
  <si>
    <t>Pole adaptor for up to two housing Brackets</t>
  </si>
  <si>
    <t>CM</t>
  </si>
  <si>
    <t>Corner mount adaptor (stainless steel screws)</t>
  </si>
  <si>
    <t>TVD-BS-1C</t>
  </si>
  <si>
    <t>TruVision Dome Bubble Spare, Clear (for wedge domes)</t>
  </si>
  <si>
    <t>TVD-BS-1S</t>
  </si>
  <si>
    <t>TruVision Dome Bubble Spare, Smoked (for wedge domes)</t>
  </si>
  <si>
    <t>TVD-BS-2C</t>
  </si>
  <si>
    <t>TruVision Dome Bubble Spare, Clear (for 11/31 series IP plastic domes )</t>
  </si>
  <si>
    <t>TVD-BS-2S</t>
  </si>
  <si>
    <t>TruVision Dome Bubble Spare, Smoked (for 11/31 series IP plastic domes )</t>
  </si>
  <si>
    <t>TVD-BS-3C</t>
  </si>
  <si>
    <t xml:space="preserve">TruVision Dome Bubble Spare, Clear ( for 11/31, 12/32, 53 series IP VF domes, and TVD-6/7 series Analog VF domes) </t>
  </si>
  <si>
    <t>TVD-BS-3S</t>
  </si>
  <si>
    <t xml:space="preserve">TruVision Dome Bubble Spare, Smoked  (for 11/31, 12/32, 53 series IP VF domes, and TVD-6/7 series Analog VF domes) </t>
  </si>
  <si>
    <t>TVD-BS-5C</t>
  </si>
  <si>
    <t>TruVision Dome Bubble Spare, Clear (for 11/31 and 12/32 series IP motorized lens domes )</t>
  </si>
  <si>
    <t>TVD-BS-5S</t>
  </si>
  <si>
    <t>TruVision Dome Bubble Spare, Smoked (for 11/31 and 12/32 series IP motorized lens domes )</t>
  </si>
  <si>
    <t>UVB-2206</t>
  </si>
  <si>
    <t>Clear 6" bubble for UVP-N120P and UVP-M1120P</t>
  </si>
  <si>
    <t>UVB-2207</t>
  </si>
  <si>
    <t>Smoked 6" bubble for UVP-N120P and UVP-M1120P</t>
  </si>
  <si>
    <t>UVB-2422</t>
  </si>
  <si>
    <t>Clear Vandal Proof 6" bubble for UVP-N120P and UVP-M1120P</t>
  </si>
  <si>
    <t>UVB-2102</t>
  </si>
  <si>
    <t>Clear 5" bubble for UVP-N120F, UVP-M1120F and UVP-M1120S</t>
  </si>
  <si>
    <t>UVB-2103</t>
  </si>
  <si>
    <t>Smoked 5" bubble for UVP-N120F, UVP-M1120F and UVP-M1120S</t>
  </si>
  <si>
    <t>UVB-2122</t>
  </si>
  <si>
    <t>Clear Vandal Proof 5" bubble for UVP-N120F, UVP-M1120F and UVP-M1120S</t>
  </si>
  <si>
    <t>UVB-2123</t>
  </si>
  <si>
    <t>Smoked Vandal Proof 5" bubble for UVP-N120F, UVP-M1120F and UVP-M1120S</t>
  </si>
  <si>
    <t>CYB-2203</t>
  </si>
  <si>
    <t>CYBERDOME II, BUBBLE, PENDANT HOUSING, SMOKE ACRYLIC</t>
  </si>
  <si>
    <t>GE-CD102A</t>
  </si>
  <si>
    <t>1 input to 2 Output Video Distribution Amplifier</t>
  </si>
  <si>
    <t>Accessories - Distributors &amp; Amplifiers</t>
  </si>
  <si>
    <t>GE-CD104</t>
  </si>
  <si>
    <t>1 input to 4 Output Video Distributor</t>
  </si>
  <si>
    <t>GE-CD108</t>
  </si>
  <si>
    <t>1 input to 8 Output Video Distributor</t>
  </si>
  <si>
    <t>GE-CD408</t>
  </si>
  <si>
    <t>4 input to 8 Output Video Distributor</t>
  </si>
  <si>
    <t>GE-CD816A</t>
  </si>
  <si>
    <t>8 input to 16 Output Video Distribution Amplifier</t>
  </si>
  <si>
    <t>GE-CD1632A</t>
  </si>
  <si>
    <t>16 input to 32 Output Video Distribution Amplifier</t>
  </si>
  <si>
    <t>GE-CA101</t>
  </si>
  <si>
    <t>1 input to 1 output Video Amplifier</t>
  </si>
  <si>
    <t>GEQ-C56</t>
  </si>
  <si>
    <t>4 CH Real Time Colour Quad; Video loopthrough, Alarm input, PIP, without PSU</t>
  </si>
  <si>
    <t>TVK-800</t>
  </si>
  <si>
    <t>TruVision IP Keypad, 7" LCD touch screen, 4-axis joystick, 12V DC, PoE</t>
  </si>
  <si>
    <t>Accessories - Keyboards &amp; System control</t>
  </si>
  <si>
    <t>KTD-405-2DU</t>
  </si>
  <si>
    <t>Two-axis variable-speed controller keypad. Controls 2,048 PTZ sites, 256 switched monitors, multiplexers, DVMRe, DVR, VCR, Universal XMFR</t>
  </si>
  <si>
    <t>KTD-405U</t>
  </si>
  <si>
    <t>Three-axis variable-speed controller keypad. Controls 2,048 PTZ sites, 256 switched monitors, multiplexers, DVMRe, DVR, VCR</t>
  </si>
  <si>
    <t>TVS-C200</t>
  </si>
  <si>
    <t>TruVision Coax OSD Controller for TruVision Series 22/42 and Series 24/44 HD-TVI cameras on 960H output</t>
  </si>
  <si>
    <t>TVK-505-PSUEA</t>
  </si>
  <si>
    <t>TruVision Keypad TVK-505 PSU W/ Uk and EMEA Power Cord (Spare Part)</t>
  </si>
  <si>
    <t>TVK-505-RS232</t>
  </si>
  <si>
    <t>TruVision Keypad TVK-505 RS-232 Cable (Spare Part)</t>
  </si>
  <si>
    <t>I/O connection box for KTD-405U video controller</t>
  </si>
  <si>
    <t>TruVision Covert Lens, 1.3MPx,  Pinhole, 3.7mm@ F2.3, 2m cable</t>
  </si>
  <si>
    <t>Accessories - Lenses</t>
  </si>
  <si>
    <t>TruVision Covert Lens, 1.3MPx,  L-shape, 3.7mm@ F2.3, 2m cable</t>
  </si>
  <si>
    <t>TruVision Covert Lens, 1.3MPx, Cylinder, 4mm@ F2.3, 2m cable</t>
  </si>
  <si>
    <t>TruVision Covert Lens, 1.3MPx,  Pinhole, 3.7mm@ F2.3, 8m cable</t>
  </si>
  <si>
    <t>TruVision Covert Lens, 1.3MPx,  L-shape, 3.7mm@ F2.3, 8m cable</t>
  </si>
  <si>
    <t>TruVision Covert Lens, 1.3MPx, Cylinder, 4mm@ F2.3, 8m cable</t>
  </si>
  <si>
    <t>YV2.8x2.8SA-2</t>
  </si>
  <si>
    <t>YV2.8X2.8SA-2</t>
  </si>
  <si>
    <t>3 MegaPixel 1/3" 2.8-8mm F1.2 - Manual Iris</t>
  </si>
  <si>
    <t>DV10X8SR4A-SA1L</t>
  </si>
  <si>
    <t xml:space="preserve">TruVision box camera 3 and 5 Megapixel 1/2", 8 - 80mm Vari-Focal lens, DC auto iris, Day/Night, F1.6 - F360 </t>
  </si>
  <si>
    <t>YV2.8x2.8SR4A-SA2L</t>
  </si>
  <si>
    <t>YV2.8X2.8SR4A-SA2L</t>
  </si>
  <si>
    <t xml:space="preserve">TruVision box camera 3 Megapixel 1/3", 2.8 - 8mm Vari-Focal lens, DC auto iris, Day/Night, F1.3 - F360 </t>
  </si>
  <si>
    <t>YV2.8X2.8SA-SA2L</t>
  </si>
  <si>
    <t xml:space="preserve">TruVision box camera 3 Megapixel 1/3", 2.8 - 8mm Vari-Focal lens, DC auto iris, Day, F1.2 - F360 </t>
  </si>
  <si>
    <t>DV3.4X3.8SA-SA1L</t>
  </si>
  <si>
    <t xml:space="preserve">TruVision box camera 3 and 5 Megapixel 1/2", 3.8 - 13mm,Vari-Focal lens, DC auto iris, Day/Night, F1.4 - F360 </t>
  </si>
  <si>
    <t>DV3.8X4SR4A-SA1L</t>
  </si>
  <si>
    <t xml:space="preserve">TruVision box camera 3 and 5 Megapixel 1/2", 4 - 15.2mm Vari-Focal lens, DC auto iris, Day/Night, F1.5 - F360 </t>
  </si>
  <si>
    <t>YV2.8X2.8LA-2</t>
  </si>
  <si>
    <t xml:space="preserve">TruVision box camera SD 1/3", 2.8 - 8mm Vari-Focal lens, manual iris, Day, F0.95 - F360 </t>
  </si>
  <si>
    <t>YV2.8X2.8LA-SA2L</t>
  </si>
  <si>
    <t xml:space="preserve">TruVision box camera SD 1/3", 2.8 - 8mm Vari-Focal lens, DC auto iris, Day, F0.95 - F360 </t>
  </si>
  <si>
    <t>YV10X5B-SA2L</t>
  </si>
  <si>
    <t xml:space="preserve">TruVision box camera SD 1/3", 5-50mm Vari-Focal lens, DC auto iris, Day, F1.6 - F360 </t>
  </si>
  <si>
    <t>YV10X5HR4A-SA2L</t>
  </si>
  <si>
    <t xml:space="preserve">TruVision box camera 1.3 Megapixel 1/3", 5 - 50mm Vari-Focal lens, DC auto iris, Day/Night, F1.6 - F360 </t>
  </si>
  <si>
    <t>YV5X2.7R4B-SA2L</t>
  </si>
  <si>
    <t xml:space="preserve">TruVision box camera SD 1/3", 2.7 - 13.5mm Vari-Focal lens, DC auto iris, Day/Night, F1.3 - F360 </t>
  </si>
  <si>
    <t>PSU-3.5A</t>
  </si>
  <si>
    <t>Universal 12VDC, 3.5A power supply</t>
  </si>
  <si>
    <t>Accessories - Power Supplies</t>
  </si>
  <si>
    <t>PSU-5.0A</t>
  </si>
  <si>
    <t>Universal 12VDC, 5.0A power supply</t>
  </si>
  <si>
    <t>KTP-12DCU</t>
  </si>
  <si>
    <t>Kalatel 12 VDC 1000 mA PSU</t>
  </si>
  <si>
    <t>TVN-HDD-4TB</t>
  </si>
  <si>
    <t>TruVision Recorder HDD expansion kit, 4TB</t>
  </si>
  <si>
    <t>Accessories - Recorder &amp; Storage</t>
  </si>
  <si>
    <t>TVN-HDD-6TB</t>
  </si>
  <si>
    <t>TruVision recorder HDD expansion kit, 6TB</t>
  </si>
  <si>
    <t>TVN-20XX-HDD-2T</t>
  </si>
  <si>
    <t>TruVision NVR 20, 21, 50 HDD expansion kit, 2TB storage</t>
  </si>
  <si>
    <t>TVN-HDDR-4TB</t>
  </si>
  <si>
    <t>TruVision recorder HDD expansion kit, 4TB RAID</t>
  </si>
  <si>
    <t>TVR-RK-1</t>
  </si>
  <si>
    <t>TruVision DVR Model 40/60 Rack Mount Kit</t>
  </si>
  <si>
    <t>TVR-11-PS</t>
  </si>
  <si>
    <t>Power Supply for TVR1104C, TVR1104, TVR1108, TVR1116, TVR1204, TVR1204, TVR1208, TVR1216, TVN1004C, TVN1008, TVN1016</t>
  </si>
  <si>
    <t>TVN-1004CS-PS</t>
  </si>
  <si>
    <t>Power supply for TVN-1004cS</t>
  </si>
  <si>
    <t>TVR-20-PSEA</t>
  </si>
  <si>
    <t>TruVision DVR Model 20 Power Supply (Spare Part)</t>
  </si>
  <si>
    <t>TVR-20-REMOTE</t>
  </si>
  <si>
    <t>TruVision DVR Model 20 IR Remote Control (Spare Part)</t>
  </si>
  <si>
    <t>TVB-1101</t>
  </si>
  <si>
    <t>TruVision 1.3 MPX, PAL, Outdoor IR Mini Bullet, True D/N, H.264, PSIA/ONVIF/CGI, 25m IR, 6mm @ F1.6, PoE / 12VDC</t>
  </si>
  <si>
    <t>Camera</t>
  </si>
  <si>
    <t>TVB-1102</t>
  </si>
  <si>
    <t>TruVision 3 MPX, PAL, Outdoor IR Mini Bullet, True D/N, H.264, PSIA/ONVIF/CGI, 25m IR, 6mm @ F1.6, PoE / 12VDC</t>
  </si>
  <si>
    <t>TVB-1103</t>
  </si>
  <si>
    <t>TruVision 1.3 MPX, PAL, Outdoor IR Mini Bullet, True D/N, H.264, PSIA/ONVIF/CGI, 25m IR, 4mm @ F2.0, PoE / 12VDC</t>
  </si>
  <si>
    <t>TVB-1104</t>
  </si>
  <si>
    <t xml:space="preserve">TruVision IP Bullet Camera, 1.3MPX, PAL, 2.8-12mm VF lens, DWDR, True D/N, 30m IR, Alarm, SD/SHDC slot, POE (803.af) /12VDC, IP66 </t>
  </si>
  <si>
    <t>TVB-1105</t>
  </si>
  <si>
    <t>TruVision IP Bullet Camera, 3.0MPX, PAL, 2.8-12mm VF lens, DWDR, True D/N, 30m IR, Alarm, SD/SHDC slot, POE (803.af) /12VDC, IP66</t>
  </si>
  <si>
    <t>TVD-1101</t>
  </si>
  <si>
    <t>TruVision 1.3 MPX, PAL, Indoor Mini Dome, Digital D/N, H.264, PSIA/ONVIF/CGI, 2.8mm @ F1.2, PoE</t>
  </si>
  <si>
    <t>TVD-1102</t>
  </si>
  <si>
    <t>TruVision 3 MPX, PAL, Indoor Mini Dome, Digital D/N, H.264, PSIA/ONVIF/CGI, 2.8mm @ F1.2, PoE</t>
  </si>
  <si>
    <t>TVD-1105</t>
  </si>
  <si>
    <t>TruVision 1.3 MPX, PAL, Mini Dome, True D/N, H.264, PSIA/ONVIF/CGI, 2.8mm , 10m IR, BNC, PoE /12VDC, IP66</t>
  </si>
  <si>
    <t>TVD-1106</t>
  </si>
  <si>
    <t>TruVision 3 MPX, PAL, Mini Dome, True D/N, H.264, PSIA/ONVIF/CGI, 2.8mm , 10m IR, BNC, PoE /12VDC,IP66</t>
  </si>
  <si>
    <t>TVD-1103</t>
  </si>
  <si>
    <t>TruVision 1.3 MPX, PAL, Outdoor IR Mini Dome, True D/N, H.264, PSIA/ONVIF/CGI, 15m IR, 2.8 to 12mm @ F1.2, PoE / 12VDC</t>
  </si>
  <si>
    <t>TVD-1104</t>
  </si>
  <si>
    <t>TruVision 3 MPX, PAL, Outdoor IR Mini Dome, True D/N, H.264, PSIA/ONVIF/CGI, 15m IR, 2.8 to 12mm @ F1.2, PoE / 12VDC</t>
  </si>
  <si>
    <t>TVW-1101</t>
  </si>
  <si>
    <t>TruVision 1.3 MPX, PAL, Outdoor IR Wedge Dome, True D/N, H.264, PSIA/ONVIF/CGI, 10m IR, 2.8mm @ F1.2, PoE / 12VDC</t>
  </si>
  <si>
    <t>TVW-1102</t>
  </si>
  <si>
    <t>TruVision 3 MPX, PAL, Outdoor IR Wedge Dome, True D/N, H.264, PSIA/ONVIF/CGI, 10m IR, 2.8mm @ F1.2, PoE / 12VDC</t>
  </si>
  <si>
    <t>TVW-1103</t>
  </si>
  <si>
    <t>TruVision IP Wireless Wedge Camera, 1.3MPX, PAL, 2.8mm Fixed Lens,DWDR, True D/N, 10m IR, SD/SHDC Slot, PoE (802.3-af),12VDC,Corrosion Resistant, IP66, IK8, Audio, Gray Housing</t>
  </si>
  <si>
    <t>TVW-1104</t>
  </si>
  <si>
    <t>TruVision IP Wireless Wedge Camera, 1.3MPX, PAL, 2.8mm Fixed Lens,DWDR, True D/N, 10m IR, SD/SHDC Slot, PoE (802.3-af),12VDC, Corrosion Resistant, IP66, IK8, Audio, White Housing</t>
  </si>
  <si>
    <t>TVW-1105</t>
  </si>
  <si>
    <t>TruVision IP Wireless Wedge Camera, 3.0MPX, PAL, 2.8mm Fixed Lens, DWDR, True D/N, 10m IR, SD/SHDC Slot, PoE (802.3-af)/12VDC, Corrosion Resistant, IP66, IK8, Audio, Gray Housing</t>
  </si>
  <si>
    <t>TVW-1106</t>
  </si>
  <si>
    <t>TruVision IP Wireless Wedge Camera, 3.0MPX, PAL, 2.8mm Fixed Lens, DWDR, True D/N, 10m IR, SD/SHDC Slot, PoE (802.3-af)/12VDC, Corrosion Resistant, IP66, IK8, Audio, White Housing</t>
  </si>
  <si>
    <t>TVW-1119</t>
  </si>
  <si>
    <t>TRUVISION 1.3 MPX, PAL, OUTDOOR IR WEDGE DOME, TRUE D/N, H.264, PSIA/ONVIF/CGI, 10M IR, 2.8MM @ F1.2, POE / 12VDC, BLACK</t>
  </si>
  <si>
    <t>TVW-1130</t>
  </si>
  <si>
    <t>TruVision IP Panoramic View Wireless Wedge Camera, 3MPX, PAL, 1.6mm Fixed Lens, DWDR, Digital D/N, Audio, Alarm, SD/SHDC Slot, PoE (802.3-af),12VDC, IP66, IK8</t>
  </si>
  <si>
    <t>TVD-M5225E-3M-P</t>
  </si>
  <si>
    <t>TruVision 5 MPX 1/2,5" Gen2, PAL, Progressive Scan CMOS, Outdoor Vandal-Resistant Dome, TRUE D/N, Motorized IR Cut Filter, with IR LEDs, H.264, PSIA/ONVIF, Motorized 3.5 - 9 mm @ F1.6, Auto Iris, PoE + / 24VAC, Heater, Micro SD card slot</t>
  </si>
  <si>
    <t>TVD-M5225V-4-P</t>
  </si>
  <si>
    <t>TruVision 5.0 MPX 1/2.5" Gen2, Progressive Scan CMOS, Indoor Vandal-Resistant Dome,  TRUE D/N, Motorized IR Cut Filter, with IR LEDs, H.264, PSIA/ONVIF, 4.5-10mm, F1.6 Autoiris, PoE / 12VDC, SDHC card slot, PAL</t>
  </si>
  <si>
    <t>TVC-1201</t>
  </si>
  <si>
    <t>TruVision IP Box Camera, 1.3MPX, PAL, WDR, true D/N, Auto Back Focus, Audio, Alarm, SD/SHDC slot, Intelligence, POE (803.af) /12VDC/24VAC</t>
  </si>
  <si>
    <t>TVC-1202</t>
  </si>
  <si>
    <t>TruVision IP Box Camera, 3.0MPX, PAL, WDR, true D/N, Auto Back Focus, Audio, Alarm, SD/SHDC slot, Intelligence, POE (803.af) /12VDC/24VAC</t>
  </si>
  <si>
    <t>TVD-1201</t>
  </si>
  <si>
    <t xml:space="preserve">TruVision IP Mini Dome Camera, 1.3MPX, PAL, 2.8-12mm VF lens, WDR, true D/N, 30m IR, Alarm, SD/SHDC slot, Intelligence, POE (803.af) /12VDC,  IP66, IK10 </t>
  </si>
  <si>
    <t>TVD-1202</t>
  </si>
  <si>
    <t>TruVision IP Mini Dome Camera, 3.0MPX, PAL, 2.8-12mm VF lens, WDR, true D/N, 30m IR, Alarm, SD/SHDC slot, Intelligence, POE (803.af) /12VDC,  IP66, IK10</t>
  </si>
  <si>
    <t>TVD-1203</t>
  </si>
  <si>
    <t>TruVision IP Outdoor Dome Camera, 1.3MPX, PAL, 2.8-12mm motor lens, WDR, true D/N, 30m IR, Alarm, SD/SHDC slot, Intelligence, POE (803.af) /24VAC, Heater, IP66, IK10</t>
  </si>
  <si>
    <t>TVD-1204</t>
  </si>
  <si>
    <t>TruVision IP Outdoor Dome Camera, 3.0MPX, PAL, 2.8-12mm motor lens, WDR, true D/N, 30m IR, Alarm, SD/SHDC slot, Intelligence, POE (803.af) /24VAC, Heater, IP66, IK10</t>
  </si>
  <si>
    <t>TVD-1205</t>
  </si>
  <si>
    <t>TruVision IP Outdoor Dome Camera, 3.0MPX, PAL, 8-32mm motor lens, WDR, true D/N, 50m IR, Alarm, SD/SHDC slot, Intelligence, POE (803.af) /24VAC, Heater, IP66, IK10</t>
  </si>
  <si>
    <t>TVB-1201</t>
  </si>
  <si>
    <t xml:space="preserve">TruVision IP Bullet Camera, 1.3MPX, PAL, 2.8-12mm motor lens, WDR, true D/N, 30m IR, Alarm, SD/SHDC slot, Intelligence, POE (803.af) /12VDC, Heater, IP66 </t>
  </si>
  <si>
    <t>TVB-1202</t>
  </si>
  <si>
    <t xml:space="preserve">TruVision IP Bullet Camera, 3.0MPX, PAL, 2.8-12mm motor lens, WDR, true D/N, 30m IR, Alarm, SD/SHDC slot, Intelligence, POE (803.af) /12VDC, Heater, IP66 </t>
  </si>
  <si>
    <t>TVB-1203</t>
  </si>
  <si>
    <t xml:space="preserve">TruVision IP Bullet Camera, 3.0MPX, PAL, 8-32mm motor lens, WDR, true D/N, 50m IR,  Alarm, SD/SHDC slot, Intelligence, POE (803.af) /12VDC, Heater, IP66 </t>
  </si>
  <si>
    <t>TVF-1101</t>
  </si>
  <si>
    <t>TruVision 360 Degree IP Dome, 3.0 MPX, PAL, WDR, 1.19mm fisheye lens, true D/N, 10m IR, 2 way audio (built-in mic &amp; speaker), SD/SHDC slot, POE (803.af) /12VDC.</t>
  </si>
  <si>
    <t>TVF-1102</t>
  </si>
  <si>
    <t xml:space="preserve">TruVision 360 Degree IP Dome, 3.0MP, PAL,  WDR, 1.19mm fisheye lens, true D/N, 10m IR, 2 way audio (built-in mic &amp; speaker),SD/SHDC slot, </t>
  </si>
  <si>
    <t>TVF-1103</t>
  </si>
  <si>
    <t>TruVision 360 Degree IP Dome, 6.0 MPX, PAL, DWDR, 1.27mm fisheye lens, true D/N, 10m IR, 2 way audio (built-in mic &amp; speaker), SD/SHDC slot, POE (803.af) /12VDC.</t>
  </si>
  <si>
    <t>TVF-1104</t>
  </si>
  <si>
    <t>TruVision 360 Degree IP Dome, 6.0MP, PAL,  DWDR, 1.27mm fisheye lens, true D/N, 10m IR, 2 way audio (built-in mic &amp; speaker),SD/SHDC slot, POE (803.af) /12VDC, IP66, IK10.</t>
  </si>
  <si>
    <t>TVA-1101</t>
  </si>
  <si>
    <t>TruVision ATM Covert Camera, 1.3MPX, PAL , WDR, true D/N, Single Lens Dock, Audio, Alarm, SD/SHDC slot, Intelligence, POE (803.af) /12VDC</t>
  </si>
  <si>
    <t>TVP-1102</t>
  </si>
  <si>
    <t>TruVision 1.3 MPX, PAL, Pan/Tilt/Zoom Dome Surface Mount Indoor, CMOS, True D/N, DWDR, Motorized IR Cut Filter, H.264, ONVIF/PSIA, 20X optical zoom, SDHC card slot, PoE+/24Vac</t>
  </si>
  <si>
    <t>TVP-1105</t>
  </si>
  <si>
    <t>TruVision 2 MPX, PAL, Pan/Tilt/Zoom Dome Surface Mount Indoor, CMOS, True D/N, DWDR, Motorized IR Cut Filter, H.264, ONVIF/PSIA, 20X optical zoom, SDHC card slot, PoE+/24Vac</t>
  </si>
  <si>
    <t>TVP-1103</t>
  </si>
  <si>
    <t>TruVision 1.3 MPX, PAL, Pan/Tilt/Zoom Dome Flush Mount Indoor, CMOS, True D/N, DWDR, Motorized IR Cut Filter, H.264, ONVIF/PSIA, 20X optical zoom, SDHC card slot, PoE+/24Vac</t>
  </si>
  <si>
    <t>TVP-1106</t>
  </si>
  <si>
    <t>TruVision 2 MPX, PAL, Pan/Tilt/Zoom Dome Flush Mount Indoor, CMOS, True D/N, DWDR, Motorized IR Cut Filter, H.264, ONVIF/PSIA, 20X optical zoom, SDHC card slot, PoE+/24Vac</t>
  </si>
  <si>
    <t>TVP-1101</t>
  </si>
  <si>
    <t>TruVision 1.3 MPX, PAL, Pan/Tilt/Zoom Dome Pendant Outdoor, CMOS, True D/N, DWDR, Motorized IR Cut Filter, H.264, ONVIF/PSIA, 20X optical zoom, SDHC card slot, PoE+/24Vac</t>
  </si>
  <si>
    <t>TVP-1104</t>
  </si>
  <si>
    <t>TruVision 2 MPX, PAL, Pan/Tilt/Zoom Dome Pendant Outdoor, CMOS, True D/N, DWDR, Motorized IR Cut Filter, H.264, ONVIF/PSIA, 20X optical zoom, SDHC card slot, PoE+/24Vac</t>
  </si>
  <si>
    <t>TVP-1107</t>
  </si>
  <si>
    <t>TruVision 2 MPX, PAL, Pan/Tilt/Zoom Dome Pendant Outdoor, CMOS, True D/N, DWDR, Motorized IR Cut Filter, H.264, ONVIF/PSIA, 30X optical zoom, SDHC card slot, PoE+/24Vac</t>
  </si>
  <si>
    <t>TVP-1122</t>
  </si>
  <si>
    <t>TruVision 2 MPX, PAL, Pan/Tilt/Zoom Dome Pendant Outdoor, CMOS, True D/N, DWDR, Motorized IR Cut Filter, H.264, ONVIF/PSIA, 30X optical zoom, 150m IR Range, SDHC card slot, Hi-PoE+/24VAC</t>
  </si>
  <si>
    <t>TVP-2101</t>
  </si>
  <si>
    <t>TruVision Pan/Tilt/Zoom Dome, PAL, 700 TVL, 23X, True D/N, DWDR, Pendant Outdoor, IP66, 24VAC</t>
  </si>
  <si>
    <t>TVP-2102</t>
  </si>
  <si>
    <t>TruVision Pan/Tilt/Zoom Dome, PAL, 700 TVL, 23X, True D/N, DWDR, Surface Mount, IP44, 24VAC</t>
  </si>
  <si>
    <t>TVP-2103</t>
  </si>
  <si>
    <t>TruVision Pan/Tilt/Zoom Dome, PAL, 700 TVL, 23X, True D/N, DWDR, Flush Mount, IP54, 24VAC</t>
  </si>
  <si>
    <t>TVP-2104</t>
  </si>
  <si>
    <t>TruVision Pan/Tilt/Zoom Dome, PAL, 700 TVL, 36X, True D/N, DWDR, Pendant Outdoor, IP66, 24VAC</t>
  </si>
  <si>
    <t>TVP-2105</t>
  </si>
  <si>
    <t>TruVision Pan/Tilt/Zoom Dome, PAL, 700 TVL, 36X, True D/N, DWDR, Surface Mount, IP44, 24VAC</t>
  </si>
  <si>
    <t>TVP-2106</t>
  </si>
  <si>
    <t>TruVision Pan/Tilt/Zoom Dome, PAL, 700 TVL, 36X, True D/N, DWDR, Flush Mount, IP54, 24VAC</t>
  </si>
  <si>
    <t>TVW-2101</t>
  </si>
  <si>
    <t xml:space="preserve">TruVision Wedge Camera, PAL, 700 TVL, 2.8 mm fixed lens, True D/N, DWDR, 10m IR range, IP66, IK-7, 12VDC Only </t>
  </si>
  <si>
    <t>TVB-2401</t>
  </si>
  <si>
    <t>TruVision HD-TVI Analog Bullet Camera, PAL, 720P, 3.6mm lens, true D/N,  DWDR, 20m IR, HD-TVI output, Coax OSD control, 12VDC, IP66</t>
  </si>
  <si>
    <t>TVB-2403</t>
  </si>
  <si>
    <t>TruVision HD-TVI Analog Bullet Camera, PAL, 1080P, 3.6mm lens, true D/N,  WDR, 20m IR, Dual output 960H or HD-TVI , Coax OSD control, 12VDC, IP66</t>
  </si>
  <si>
    <t>TVB-2402</t>
  </si>
  <si>
    <t>TruVision HD-TVI Analog Bullet Camera, PAL, 720P, 2.8 to 12mm lens, true D/N,  DWDR, 40m IR, Dual output 960H or HD-TVI , Coax OSD control, 12VDC/24VAC, IP66</t>
  </si>
  <si>
    <t>TVB-2404</t>
  </si>
  <si>
    <t>TruVision HD-TVI Analog Bullet Camera, PAL, 1080P, 2.8 to 12mm lens, true D/N, WDR, 40m IR, Dual output 960H or HD-TVI , Coax OSD control, 12VDC/24VAC, IP66</t>
  </si>
  <si>
    <t>TVD-2401</t>
  </si>
  <si>
    <t>TruVision HD-TVI Analog Dome Camera, PAL, 720P, 2.8mm lens, true D/N,  DWDR, 20m IR,  HD-TVI output, Coax OSD control, 12VDC, IP66, Plastic</t>
  </si>
  <si>
    <t>TVD-2403</t>
  </si>
  <si>
    <t>TruVision HD-TVI Analog Dome Camera, PAL, 1080P, 2.8mm lens, true D/N,  WDR, 20m IR,  Dual output 960H or HD-TVI , Coax OSD control, 12VDC, IP66, Plastic</t>
  </si>
  <si>
    <t>TVD-2402</t>
  </si>
  <si>
    <t>TruVision HD-TVI Analog Dome Camera, PAL, 720P, 2.8 to 12mm lens, true D/N,  DWDR, 40m IR,  Dual output 960H or HD-TVI , Coax OSD control, 12VDC/24VAC, IP66, IK10</t>
  </si>
  <si>
    <t>TVD-2404</t>
  </si>
  <si>
    <t>TruVision HD-TVI Analog Dome Camera,  PAL, 1080P, 2.8 to 12mm lens, true D/N, WDR,  40m IR,  Dual output 960H or HD-TVI , Coax OSD control, 12VDC/24VAC, IP66, IK10</t>
  </si>
  <si>
    <t>GE-AA001</t>
  </si>
  <si>
    <t>INLINE AUDIO PICK-UP MICROPHONE</t>
  </si>
  <si>
    <t>TVE-110</t>
  </si>
  <si>
    <t>Truvision IP Encoder, 1 CH, 960H, Audio, Alarm, RS-485, PoE (803.AF) /12VDC, Compact</t>
  </si>
  <si>
    <t>Encoder-Decoder</t>
  </si>
  <si>
    <t>TVE-410</t>
  </si>
  <si>
    <t>Truvision IP Encoder, 4 CH, 960H, Audio, Alarm, RS-485, PoE (803.AF) /12VDC, Compact</t>
  </si>
  <si>
    <t>TVE-810</t>
  </si>
  <si>
    <t>Truvision IP Encoder, 8 CH, 960H, Audio, Alarm, RS-485, 12VDC, Desktop</t>
  </si>
  <si>
    <t>TVE-1610</t>
  </si>
  <si>
    <t>Truvision IP Encoder, 16 CH, 960H, Audio, Alarm, RS-485, 12VDC, 19 INCH, Rack Mount</t>
  </si>
  <si>
    <t>S700VT-MST</t>
  </si>
  <si>
    <t>Video Tx, MM, Mini Can</t>
  </si>
  <si>
    <t>Transmission - Fiber</t>
  </si>
  <si>
    <t>S700VT-TST</t>
  </si>
  <si>
    <t>Video Tx, MM, Tubular Can</t>
  </si>
  <si>
    <t>S700VT-EST</t>
  </si>
  <si>
    <t>Video Tx, MM, Can</t>
  </si>
  <si>
    <t>S700VT-RST</t>
  </si>
  <si>
    <t>Video Tx, MM, Rack</t>
  </si>
  <si>
    <t>S700VR-EST</t>
  </si>
  <si>
    <t>Video Rx, MM, Can</t>
  </si>
  <si>
    <t>S700VR-RST</t>
  </si>
  <si>
    <t>Video Rx, MM, Rack</t>
  </si>
  <si>
    <t>S702VT-EST</t>
  </si>
  <si>
    <t>2-Fiber Video Tx, MM, Can</t>
  </si>
  <si>
    <t>S702VT-RST</t>
  </si>
  <si>
    <t>2-Fiber Video Tx, MM, Rack</t>
  </si>
  <si>
    <t>S702VR-RST</t>
  </si>
  <si>
    <t>2-Fiber Video Rx, MM, Rack</t>
  </si>
  <si>
    <t>S702VR-EST</t>
  </si>
  <si>
    <t>2-Fiber Video Rx, MM, Can</t>
  </si>
  <si>
    <t>S701VT-EST</t>
  </si>
  <si>
    <t>Hi-Performance Video Tx, MM, Can</t>
  </si>
  <si>
    <t>S701VT-RST</t>
  </si>
  <si>
    <t>Hi-Performance Video Tx, MM, Rack</t>
  </si>
  <si>
    <t>S701VR-EST</t>
  </si>
  <si>
    <t>Hi-Performance Video Rx, MM, Can</t>
  </si>
  <si>
    <t>S701VR-RST</t>
  </si>
  <si>
    <t>Hi-Performance Video Rx, MM, Rack</t>
  </si>
  <si>
    <t>S701V2T-RST</t>
  </si>
  <si>
    <t>2-Fiber Hi-Performance Video Tx, MM, Rack</t>
  </si>
  <si>
    <t>S701V2R-RST</t>
  </si>
  <si>
    <t>2-Fiber Hi-Performance Video Rx, MM, Rack</t>
  </si>
  <si>
    <t>S706VT-ESTL</t>
  </si>
  <si>
    <t>8-Bit Digital Video Tx, MM, Can, 1310 nm</t>
  </si>
  <si>
    <t>S706VT-RSTL</t>
  </si>
  <si>
    <t>8-Bit Digital Video Tx, MM, Rack, 1310 nm</t>
  </si>
  <si>
    <t>S706VR-ESTL</t>
  </si>
  <si>
    <t>8-Bit Digital Video Rx, MM, Can, 1310 nm</t>
  </si>
  <si>
    <t>S706VR-RSTL</t>
  </si>
  <si>
    <t>8-Bit Digital Video Rx, MM, Rack, 1310 nm</t>
  </si>
  <si>
    <t>S7706VT-EFC</t>
  </si>
  <si>
    <t>8-Bit Digital Video Tx, SM, Can</t>
  </si>
  <si>
    <t>S7706VT-EST</t>
  </si>
  <si>
    <t>S705VT-ESTL</t>
  </si>
  <si>
    <t>10-Bit Digital Video Tx, Can, 1310 nm</t>
  </si>
  <si>
    <t>S705VR-ESTL</t>
  </si>
  <si>
    <t>10-Bit Digital Video Rx, Can, 1310 nm</t>
  </si>
  <si>
    <t>CHOF270/IP66</t>
  </si>
  <si>
    <t>Fliptop Housing 270mm  230Vac Heater IP66  &amp;  Cable Management Wall Bracket</t>
  </si>
  <si>
    <t>ATD-6814-PSU</t>
  </si>
  <si>
    <t>Power supply unit for dome cameras and fixed cameras, 24 VAC, 4 Amps</t>
  </si>
  <si>
    <t>KTD-313</t>
  </si>
  <si>
    <t>Data Converter, AD, Manchester, Diamond Protocol to Digiplex, 2-Way (See Compatibility Matrix) VCL</t>
  </si>
  <si>
    <t>TVC-M5225E-3M-P</t>
  </si>
  <si>
    <t>TruVision 5 MPX 1/2,5" Gen2, PAL, Progressive Scan CMOS, Outdoor Bullet, TRUE D/N, Motorized IR Cut Filter, with IR LEDs, H.264, PSIA/ONVIF, Motorized 3.5 - 9mm, F1.6, Auto Iris, PoE / 12VDC</t>
  </si>
  <si>
    <t>TVE-DEC11</t>
  </si>
  <si>
    <t>Truvision IP MPX Decoder, 8 *720P on one Output, BNC, VGA, HDMI, Audio, Alarm, 12VDC</t>
  </si>
  <si>
    <t>S7706VT-RST</t>
  </si>
  <si>
    <t>8-Bit Digital Video Tx, SM, Rack</t>
  </si>
  <si>
    <t>S7706VR-EST</t>
  </si>
  <si>
    <t>8-Bit Digital Video Rx, SM, Can</t>
  </si>
  <si>
    <t>S7706VR-RFC</t>
  </si>
  <si>
    <t>8-Bit Digital Video Rx, SM, Rack</t>
  </si>
  <si>
    <t>S7706VR-RST</t>
  </si>
  <si>
    <t>S7706VT-ESTL</t>
  </si>
  <si>
    <t>8-BIT DIGITAL VIDEO TX, SM,CAN</t>
  </si>
  <si>
    <t>S7706VT-RFC</t>
  </si>
  <si>
    <t>8-BIT DIGITAL VIDEO TX, SM, RACK</t>
  </si>
  <si>
    <t>S7705VT-EST</t>
  </si>
  <si>
    <t>10-Bit Digital Video Tx, SM, Can</t>
  </si>
  <si>
    <t>S7705VT-RST</t>
  </si>
  <si>
    <t>10-Bit Digital Video Tx, SM, Rack</t>
  </si>
  <si>
    <t>S7705VR-EST</t>
  </si>
  <si>
    <t>10-Bit Digital Video Rx, SM, Can</t>
  </si>
  <si>
    <t>S7705VR-RST</t>
  </si>
  <si>
    <t>10-Bit Digital Video Rx, SM, Rack</t>
  </si>
  <si>
    <t>S7705VR-RFC</t>
  </si>
  <si>
    <t>10-BIT DIGITAL VIDEO RX, SM, RACK</t>
  </si>
  <si>
    <t>S7705VT-EFC</t>
  </si>
  <si>
    <t>10-BIT DIGITAL VIDEO TX, SM, CAN</t>
  </si>
  <si>
    <t>B701VET-EST</t>
  </si>
  <si>
    <t>High Performance Video Tx, Can</t>
  </si>
  <si>
    <t>B701VER-RST</t>
  </si>
  <si>
    <t>High Performance Video Rx, Rack</t>
  </si>
  <si>
    <t>S703VT-EST</t>
  </si>
  <si>
    <t>2-Ch Video Tx, MM, Can</t>
  </si>
  <si>
    <t>S703VT-RST</t>
  </si>
  <si>
    <t>2-Ch Video Tx, MM, Rack</t>
  </si>
  <si>
    <t>S703VR-EST</t>
  </si>
  <si>
    <t>2-Ch Video Rx, MM, Can</t>
  </si>
  <si>
    <t>S703VR-RST</t>
  </si>
  <si>
    <t>2-Ch Video Rx, MM, Rack</t>
  </si>
  <si>
    <t>S703VT-ESTL</t>
  </si>
  <si>
    <t>2-Ch Video Tx, MM, Can, 1310 nm</t>
  </si>
  <si>
    <t>S703VT-RSTL</t>
  </si>
  <si>
    <t>2-Ch Video Tx, MM, Rack, 1310nm</t>
  </si>
  <si>
    <t>S703VR-ESTL</t>
  </si>
  <si>
    <t>2-Ch Video Rx, MM, Can, 1310 nm</t>
  </si>
  <si>
    <t>S703VR-RSTL</t>
  </si>
  <si>
    <t>2-Ch Video Rx, MM, Rack, 1310 nm</t>
  </si>
  <si>
    <t>S7703VT-RST</t>
  </si>
  <si>
    <t>2-Ch Video Tx, SM, Rack</t>
  </si>
  <si>
    <t>S7703VR-ESTL</t>
  </si>
  <si>
    <t>2-CH VIDEO RX, SM, CAN</t>
  </si>
  <si>
    <t>S7703VR-RFC</t>
  </si>
  <si>
    <t>2-CH VIDEO RX, SM, RACK</t>
  </si>
  <si>
    <t>S707VT-ESTL</t>
  </si>
  <si>
    <t>4-Ch Digital Video Tx, Can, 1310 nm</t>
  </si>
  <si>
    <t>S707VT-RSTL</t>
  </si>
  <si>
    <t>4-Ch Digital Video Tx, MM, Rack, 1310 nm</t>
  </si>
  <si>
    <t>S707VR-ESTL</t>
  </si>
  <si>
    <t>4-Ch Digital Video Rx, MM, Can, 1310 nm</t>
  </si>
  <si>
    <t>S707VR-RSTL</t>
  </si>
  <si>
    <t>4-Ch Digital Video Rx, MM, Rack, 1310 nm</t>
  </si>
  <si>
    <t>S7707VT-EST</t>
  </si>
  <si>
    <t>4-Ch Digital Video Tx, Can</t>
  </si>
  <si>
    <t>S7707VT-RST</t>
  </si>
  <si>
    <t>4-Ch Digital Video Tx, SM, Rack</t>
  </si>
  <si>
    <t>S7707VR-EST</t>
  </si>
  <si>
    <t>4-Ch Digital Video Rx, SM, Can</t>
  </si>
  <si>
    <t>S7707VR-RST</t>
  </si>
  <si>
    <t>4-Ch Digital Video Rx, SM, Rack</t>
  </si>
  <si>
    <t>S7707VR-RFC</t>
  </si>
  <si>
    <t>4-CH DIGITAL VIDEO RX, SM, RACK</t>
  </si>
  <si>
    <t>S7707VT-EFC</t>
  </si>
  <si>
    <t>4CH DIGITAL VIDEO TX,SM,CAN</t>
  </si>
  <si>
    <t>S7707VT-RFC</t>
  </si>
  <si>
    <t>4-CH DIGITAL VIDEO TX, SM, RACK</t>
  </si>
  <si>
    <t>S708VT-EST</t>
  </si>
  <si>
    <t>8-Ch Digital Video Tx, MM, Can</t>
  </si>
  <si>
    <t>S708VT-RST</t>
  </si>
  <si>
    <t>8-Ch Digital Video Tx, MM, Rack</t>
  </si>
  <si>
    <t>S708VR-RST</t>
  </si>
  <si>
    <t>8-Ch Digital Video Rx, MM, Rack</t>
  </si>
  <si>
    <t>S708VR-EST</t>
  </si>
  <si>
    <t>8-Ch Digital Video Rx, MM, Can</t>
  </si>
  <si>
    <t>S708VT-ESTL</t>
  </si>
  <si>
    <t>8-Ch Digital Video Tx, Can 1310 / 1330 nm</t>
  </si>
  <si>
    <t>S708VT-RSTL</t>
  </si>
  <si>
    <t>8-Ch Digital Video Tx, Rack 1310 / 1330 nm</t>
  </si>
  <si>
    <t>S708VR-RSTL</t>
  </si>
  <si>
    <t>8-Ch Digital Video Rx, MM, Can, 1310 / 1330 nm</t>
  </si>
  <si>
    <t>S7708VT-EFC</t>
  </si>
  <si>
    <t>8-Ch Digital Video Tx, SM, Can</t>
  </si>
  <si>
    <t>S7708VT-EST</t>
  </si>
  <si>
    <t>S7708VT-RST</t>
  </si>
  <si>
    <t>8-Ch Digital Video Tx, SM, Rack</t>
  </si>
  <si>
    <t>S7708VR-EST</t>
  </si>
  <si>
    <t>8-Ch Digital Video Rx, SM, Can</t>
  </si>
  <si>
    <t>S7708VR-RST</t>
  </si>
  <si>
    <t>8-Ch Digital Video Rx, SM, Rack</t>
  </si>
  <si>
    <t>S7708VR-RFC</t>
  </si>
  <si>
    <t>8-CH DIGITAL VIDEO RX, SM, RACK</t>
  </si>
  <si>
    <t>S7708VT-RFC</t>
  </si>
  <si>
    <t>8-CH DIGITAL VIDEO TX, SM, RACK</t>
  </si>
  <si>
    <t>S709V12T-RSTL</t>
  </si>
  <si>
    <t>12-Ch Digital Video Tx, Rack 1310/1330/1350nm</t>
  </si>
  <si>
    <t>S709V12R-RSTL</t>
  </si>
  <si>
    <t>12-Ch Digital Video Rx, Rack 1310/1330/1350nm</t>
  </si>
  <si>
    <t>9906V1-T-R</t>
  </si>
  <si>
    <t>6-Ch Digital Video Tx, SM, Rack</t>
  </si>
  <si>
    <t>9906V1-R-R</t>
  </si>
  <si>
    <t>6-Ch Digital Video Rx, SM, Rack</t>
  </si>
  <si>
    <t>9910V1-T-R</t>
  </si>
  <si>
    <t>10-Ch Digital Video Tx, SM, Rack</t>
  </si>
  <si>
    <t>9910V1-R-R</t>
  </si>
  <si>
    <t>10-Ch Digital Video Rx, SM, Rack</t>
  </si>
  <si>
    <t>99X1VAD</t>
  </si>
  <si>
    <t>9900V AD Encoder Tx</t>
  </si>
  <si>
    <t>99X1VDA</t>
  </si>
  <si>
    <t>9900V AD Decoder Rx</t>
  </si>
  <si>
    <t>S710D-EST2</t>
  </si>
  <si>
    <t>MPD Data Tcvr, MM, Can</t>
  </si>
  <si>
    <t>S710D-RST2</t>
  </si>
  <si>
    <t>MPD Data Tcvr, MM, Rack</t>
  </si>
  <si>
    <t>S711D-EST2</t>
  </si>
  <si>
    <t>MPD Hi-Performance Data Tcvr, MM, Can</t>
  </si>
  <si>
    <t>S711D-RST2</t>
  </si>
  <si>
    <t>MPD Hi-Performance Data Tcvr, MM, Rack</t>
  </si>
  <si>
    <t>S711DT-EST1</t>
  </si>
  <si>
    <t>MPD Hi-Performance Data Tx, MM, Can</t>
  </si>
  <si>
    <t>S711DT-RST1</t>
  </si>
  <si>
    <t>MPD Hi-Performance Data Tx MM, Rack</t>
  </si>
  <si>
    <t>S711DR-EST1</t>
  </si>
  <si>
    <t>MPD Hi-Performance Data Rx, MM, Can</t>
  </si>
  <si>
    <t>S711DR-RST1</t>
  </si>
  <si>
    <t>MPD Hi-Performance Data Rx, MM, Rack</t>
  </si>
  <si>
    <t>S7711D-EST2</t>
  </si>
  <si>
    <t>MPD Hi-Performance Data Tcvr, SM, Can</t>
  </si>
  <si>
    <t>S7711D-RST2</t>
  </si>
  <si>
    <t>MPD Hi-Performance Data Tcvr, SM, Rack</t>
  </si>
  <si>
    <t>S7711DT-EFC1</t>
  </si>
  <si>
    <t>MPD Hi-Performance Data Tx, SM, Can</t>
  </si>
  <si>
    <t>S7711DT-EST1</t>
  </si>
  <si>
    <t>S7711DT-RST1</t>
  </si>
  <si>
    <t>MPD Hi-Performance Data Tx, SM, Rack</t>
  </si>
  <si>
    <t>S7711DR-EST1</t>
  </si>
  <si>
    <t>MPD Hi-Performance Data Rx, SM, Can</t>
  </si>
  <si>
    <t>S7711DR-RST1</t>
  </si>
  <si>
    <t>MPD Hi-Performance Data Rx, SM, Rack</t>
  </si>
  <si>
    <t>S712D-EST4</t>
  </si>
  <si>
    <t>MPD Data Repeater, MM, Can</t>
  </si>
  <si>
    <t>S7712D-EST2</t>
  </si>
  <si>
    <t>MPD Data Repeater, SM, Can</t>
  </si>
  <si>
    <t>S7712D-EST4</t>
  </si>
  <si>
    <t>S7712D-RST4</t>
  </si>
  <si>
    <t>MPD Data Repeater, SM, Rack</t>
  </si>
  <si>
    <t>S7712D-EFC2</t>
  </si>
  <si>
    <t>MPD DATA REPEATER, SM, CAN</t>
  </si>
  <si>
    <t>S711F2F-RST2</t>
  </si>
  <si>
    <t>2-Fibre 1 Ch Casi-Rusco Data Tcvr, Rack</t>
  </si>
  <si>
    <t>S711F2FT-RST1</t>
  </si>
  <si>
    <t>1-Fibre 1-Ch Casi-Rusco Data Tx, Rack</t>
  </si>
  <si>
    <t>S711F2FR-RST1</t>
  </si>
  <si>
    <t>1-Fibre 1 Ch Casi-Rusco Data Rx, Rack</t>
  </si>
  <si>
    <t>S714D-EST2</t>
  </si>
  <si>
    <t>10/100Base-T/FL Tcvr, MM, Can</t>
  </si>
  <si>
    <t>S714D-RST2</t>
  </si>
  <si>
    <t>10/100Base-T/FL Tcvr, MM, Rack</t>
  </si>
  <si>
    <t>S714DT-EST1</t>
  </si>
  <si>
    <t>10/100Base-T/FL Tx, MM, Can</t>
  </si>
  <si>
    <t>S714DT-RST1</t>
  </si>
  <si>
    <t>10/100Base-T/FL Tx, MM, Rack</t>
  </si>
  <si>
    <t>S714DR-EST1</t>
  </si>
  <si>
    <t>10/100Base-T/FL Rx, MM, Can</t>
  </si>
  <si>
    <t>S7714D-EST2</t>
  </si>
  <si>
    <t>10/100Base-T/FL Tcvr, SM, Can</t>
  </si>
  <si>
    <t>S7714D-RSC2</t>
  </si>
  <si>
    <t>10/100Base-T/FL Tcvr, SM, Rack</t>
  </si>
  <si>
    <t>S7714D-RST2</t>
  </si>
  <si>
    <t>S7714DT-EST1</t>
  </si>
  <si>
    <t>10/100Base-T/FL Tx, SM, Can</t>
  </si>
  <si>
    <t>S7714DT-RST1</t>
  </si>
  <si>
    <t>10/100Base-T/FL Tx, SM, Rack</t>
  </si>
  <si>
    <t>S7714DR-EST1</t>
  </si>
  <si>
    <t>10/100Base-T/FL Rx, SM, Can</t>
  </si>
  <si>
    <t>S715DT-RST1</t>
  </si>
  <si>
    <t>2-Ch, 2-way Data, Contact Tx, MM, Rack</t>
  </si>
  <si>
    <t>S715DR-RST1</t>
  </si>
  <si>
    <t>2-Ch, 2-way Data, Contact Rx, MM, Rack</t>
  </si>
  <si>
    <t>S7715DT-RST1</t>
  </si>
  <si>
    <t>2-Ch, 2-way Data, Contact Tx, SM, Rack</t>
  </si>
  <si>
    <t>S7715DR-RST1</t>
  </si>
  <si>
    <t>2-Ch, 2-way Data, Contact Rx, SM, Rack</t>
  </si>
  <si>
    <t>S7715D-RST2</t>
  </si>
  <si>
    <t>2-Ch, 2-way Data, Contact Tcvr, SM, Rack</t>
  </si>
  <si>
    <t>S731DVT-EST1</t>
  </si>
  <si>
    <t>Digital Video, Return MPD Data Tx, MM, Can</t>
  </si>
  <si>
    <t>S731DVT-RST1</t>
  </si>
  <si>
    <t>Digital Video, Return MPD Data Tx, MM, Rack</t>
  </si>
  <si>
    <t>S731DVR-EST1</t>
  </si>
  <si>
    <t>Digital Video, Return MPD Data Rx, MM, Can</t>
  </si>
  <si>
    <t>S731DVR-RST1</t>
  </si>
  <si>
    <t>Digital Video, Return MPD Data Rx, MM, Rack</t>
  </si>
  <si>
    <t>S731DVT-EST2</t>
  </si>
  <si>
    <t>S731DVT-RST2</t>
  </si>
  <si>
    <t>S731DVR-EST2</t>
  </si>
  <si>
    <t>S731DVR-RST2</t>
  </si>
  <si>
    <t>S7731DVR-RFC1</t>
  </si>
  <si>
    <t>Digital Video, Return MPD Data Rx, SM, Rack</t>
  </si>
  <si>
    <t>S739DVT-EST1</t>
  </si>
  <si>
    <t>Video, Coaxial Data Tx, MM, Can</t>
  </si>
  <si>
    <t>S739DVT-RST1</t>
  </si>
  <si>
    <t>Video, Coaxial Data Tx, MM, Rack</t>
  </si>
  <si>
    <t>S739DVR-EST1</t>
  </si>
  <si>
    <t>Video, Coaxial Data Rx, MM, Can</t>
  </si>
  <si>
    <t>S739DVR-RST1</t>
  </si>
  <si>
    <t>Video, Coaxial Data Rx, MM, Rack</t>
  </si>
  <si>
    <t>S739DVT-EST2</t>
  </si>
  <si>
    <t>S739DVT-RST2</t>
  </si>
  <si>
    <t>S739DVR-EST2</t>
  </si>
  <si>
    <t>S739DVR-RST2</t>
  </si>
  <si>
    <t>S7739DVT-RST1</t>
  </si>
  <si>
    <t>Video, Coaxial Data Tx, SM, Rack</t>
  </si>
  <si>
    <t>S7739DVR-EST1</t>
  </si>
  <si>
    <t>Video, Coaxial Data Rx, SM, Can</t>
  </si>
  <si>
    <t>S7739DVR-RST1</t>
  </si>
  <si>
    <t>Video, Coaxial Data Rx, SM, Rack</t>
  </si>
  <si>
    <t>S732DVT-EST1</t>
  </si>
  <si>
    <t>Digital Video, 2-Way MPD Data Tx, MM, Can</t>
  </si>
  <si>
    <t>S732DVT-RST1</t>
  </si>
  <si>
    <t>Digital Video, 2-Way MPD Data Tx, MM, Rack</t>
  </si>
  <si>
    <t>S732DVR-EST1</t>
  </si>
  <si>
    <t>Digital Video, 2-Way MPD Data Rx, MM, Can</t>
  </si>
  <si>
    <t>S732DVR-RST1</t>
  </si>
  <si>
    <t>Digital Video, 2-Way MPD Data Rx, MM, Rack</t>
  </si>
  <si>
    <t>S732DVT-EST2</t>
  </si>
  <si>
    <t>S732DVT-RST2</t>
  </si>
  <si>
    <t>S732DVR-EST2</t>
  </si>
  <si>
    <t>S732DVR-RST2</t>
  </si>
  <si>
    <t>S732DVT-PST1</t>
  </si>
  <si>
    <t>Digital Video, 2-Way MPD Data, Tx, MM, Pelco</t>
  </si>
  <si>
    <t>S7732DVT-EST1</t>
  </si>
  <si>
    <t>Video, 2-Way MPD Data Tx, SM, Can</t>
  </si>
  <si>
    <t>S7732DVT-RST1</t>
  </si>
  <si>
    <t>Video, 2-Way MPD Data Tx, SM, Rack</t>
  </si>
  <si>
    <t>S7732DVT-RFC1</t>
  </si>
  <si>
    <t>S7732DVR-RST1</t>
  </si>
  <si>
    <t>Video, 2-Way MPD Data Rx, SM, Rack</t>
  </si>
  <si>
    <t>S7732DVR-RFC1</t>
  </si>
  <si>
    <t>S7732DVT-EST2</t>
  </si>
  <si>
    <t>S7732DVT-EFC2</t>
  </si>
  <si>
    <t>S7732DVR-EST2</t>
  </si>
  <si>
    <t>Video, 2-Way MPD Data Rx, SM, Can</t>
  </si>
  <si>
    <t>S7732DVR-RST2</t>
  </si>
  <si>
    <t>S7732DVR-RFC2</t>
  </si>
  <si>
    <t>S732DVR-EST2L</t>
  </si>
  <si>
    <t>DIGITAL VIDEO, 2-WAY MPD DATA RX, MM, CAN</t>
  </si>
  <si>
    <t>S730DVT-EST1</t>
  </si>
  <si>
    <t>Digital Video, MPD Data Tx, MM, Can</t>
  </si>
  <si>
    <t>S730DVT-RST1</t>
  </si>
  <si>
    <t>Digital Video, MPD Data Tx, MM, Rack</t>
  </si>
  <si>
    <t>S730DVR-EST1</t>
  </si>
  <si>
    <t>Digital Video, MPD Data Rx, MM, Can</t>
  </si>
  <si>
    <t>S730DVR-RST1</t>
  </si>
  <si>
    <t>Digital Video, MPD Data Rx, MM, Rack</t>
  </si>
  <si>
    <t>S730DVT-EST2</t>
  </si>
  <si>
    <t>S730DVT-RST2</t>
  </si>
  <si>
    <t>S730DVR-EST2</t>
  </si>
  <si>
    <t>S730DVR-RST2</t>
  </si>
  <si>
    <t>S730DVT-EST2L</t>
  </si>
  <si>
    <t>Digital Video, MPD Data Tx, MM, Can, 1310 nm</t>
  </si>
  <si>
    <t>S730DVR-RST2L</t>
  </si>
  <si>
    <t>Digital Video, MPD Data Rx, MM, Rack, 1310 nm</t>
  </si>
  <si>
    <t>S7730DVT-EST1</t>
  </si>
  <si>
    <t>Digital Video, MPD Data Tx, SM, Can</t>
  </si>
  <si>
    <t>S7730DVT-EFC1</t>
  </si>
  <si>
    <t>S7730DVT-RST1</t>
  </si>
  <si>
    <t>Digital Video, MPD Data Tx, SM, Rack</t>
  </si>
  <si>
    <t>S7730DVR-EST1</t>
  </si>
  <si>
    <t>Digital Video, MPD Data Rx, SM, Can</t>
  </si>
  <si>
    <t>S7730DVR-EFC1</t>
  </si>
  <si>
    <t>S7730DVR-RST1</t>
  </si>
  <si>
    <t>Digital Video, MPD Data Rx, SM, Rack</t>
  </si>
  <si>
    <t>S7730DVR-RFC1</t>
  </si>
  <si>
    <t>S7730DVT-EST2</t>
  </si>
  <si>
    <t>S7730DVT-RST2</t>
  </si>
  <si>
    <t>S7730DVT-RFC2</t>
  </si>
  <si>
    <t>S7730DVR-EST2</t>
  </si>
  <si>
    <t>S7730DVR-EFC2</t>
  </si>
  <si>
    <t>S7730DVR-RST2</t>
  </si>
  <si>
    <t>S7730DVR-RFC2L</t>
  </si>
  <si>
    <t>DIGITAL VIDEO MPD DATA,RX,SM RACK,1550NM</t>
  </si>
  <si>
    <t>S7730DVT-RFC2L</t>
  </si>
  <si>
    <t>DIGITAL VIDEO MPD DATA,TX,SM RACK,1550NM</t>
  </si>
  <si>
    <t>S733DVT-RST1</t>
  </si>
  <si>
    <t>1-Ch Video, 2-Ch 2-way MPD Data Tx, MM, Rack</t>
  </si>
  <si>
    <t>S733DVR-RST1</t>
  </si>
  <si>
    <t>1-Ch Video, 2-Ch 2-way MPD Data Rx, MM, Rack</t>
  </si>
  <si>
    <t>S7733DVT-RST1</t>
  </si>
  <si>
    <t>1-Ch Video, 2-Ch 2-way MPD Data Tx, SM, Rack</t>
  </si>
  <si>
    <t>S7733DVR-RST1</t>
  </si>
  <si>
    <t>1-Ch Video, 2-Ch 2-way MPD Data Rx, SM, Rack</t>
  </si>
  <si>
    <t>S7733DVT-RST2</t>
  </si>
  <si>
    <t>S7733DVR-RST2</t>
  </si>
  <si>
    <t>S733DVR-RST2L</t>
  </si>
  <si>
    <t>1WAY VIDEO,2CH,2WAY DATA,CONTACT RX,MM,2F,RACK</t>
  </si>
  <si>
    <t>S733DVT-RST2L</t>
  </si>
  <si>
    <t>1WAY VIDEO,2CH,2WAY DATA,CONTACT TX,MM,2F,RACK</t>
  </si>
  <si>
    <t>S734DVT-EST1</t>
  </si>
  <si>
    <t>4-Ch Digital Video, MPD Data Rx, MM, Can</t>
  </si>
  <si>
    <t>S734DVT-RST1</t>
  </si>
  <si>
    <t>4-Ch Digital Video, MPD Data Tx, MM, Rack</t>
  </si>
  <si>
    <t>S734DVR-EST1</t>
  </si>
  <si>
    <t>S734DVR-RST1</t>
  </si>
  <si>
    <t>4-Ch Digital Video, MPD Data Rx, MM, Rack</t>
  </si>
  <si>
    <t>S7734DVT-EFC1</t>
  </si>
  <si>
    <t>4-Ch Digital Video, MPD Data Tx, SM, Can</t>
  </si>
  <si>
    <t>S7734DVT-EST1</t>
  </si>
  <si>
    <t>S7734DVT-RST1</t>
  </si>
  <si>
    <t>4-Ch Digital Video, MPD Data Tx, SM, Rack</t>
  </si>
  <si>
    <t>S7734DVR-EST1</t>
  </si>
  <si>
    <t>4-Ch Digital Video, MPD Data Rx, SM, Can</t>
  </si>
  <si>
    <t>S7734DVR-RST1</t>
  </si>
  <si>
    <t>4-Ch Digital Video, MPD Data Rx, SM, Rack</t>
  </si>
  <si>
    <t>S7734DVR-RFC1</t>
  </si>
  <si>
    <t>S735DVT-RST</t>
  </si>
  <si>
    <t>8-Ch Digital Video, MPD Data Tx, MM, Rack</t>
  </si>
  <si>
    <t>S735DVR-RST</t>
  </si>
  <si>
    <t>8-Ch Digital Video, MPD Data Rx, MM, Rack</t>
  </si>
  <si>
    <t>S736DVT-RST</t>
  </si>
  <si>
    <t>12-Ch Digital Video, MPD Data Tx, MM, Rack</t>
  </si>
  <si>
    <t>S736DVR-RST</t>
  </si>
  <si>
    <t>12-Ch Digital Video, MPD Data Rx, MM, Rack</t>
  </si>
  <si>
    <t>S737DVT-RST</t>
  </si>
  <si>
    <t>16-Ch Digital Video, MPD Data Tx, MM, Rack</t>
  </si>
  <si>
    <t>9906VMPD1-T-R</t>
  </si>
  <si>
    <t>6-Ch Digital Video, 2-Way MPD, Tx, SM, Rack</t>
  </si>
  <si>
    <t>9906VMPD1-R-R</t>
  </si>
  <si>
    <t>6-Ch Digital Video, 2-Way MPD, Rx, SM, Rack</t>
  </si>
  <si>
    <t>9908VMPD1-T-R</t>
  </si>
  <si>
    <t>8-Ch Digital Video, 2-Way MPD, Tx, SM, Rack</t>
  </si>
  <si>
    <t>9908VMPD1-R-R</t>
  </si>
  <si>
    <t>8-Ch Digital Video, 2-Way MPD, Rx, SM, Rack</t>
  </si>
  <si>
    <t>9910VMPD1-T-R</t>
  </si>
  <si>
    <t>10-Ch Digital Video, 2-Way MPD, Tx, SM, Rack</t>
  </si>
  <si>
    <t>9910VMPD1-R-R</t>
  </si>
  <si>
    <t>10-Ch Digital Video, 2-Way MPD, Rx, SM, Rack</t>
  </si>
  <si>
    <t>9906VMPD2-T-R</t>
  </si>
  <si>
    <t>9906VMPD2-R-R</t>
  </si>
  <si>
    <t>9908VMPD2-T-R</t>
  </si>
  <si>
    <t>9908VMPD2-R-R</t>
  </si>
  <si>
    <t>9910VMPD2-T-R</t>
  </si>
  <si>
    <t>B741AVT-RSTL</t>
  </si>
  <si>
    <t>Digital Video, Audio Tx, MM, Rack</t>
  </si>
  <si>
    <t>B741AVR-RSTL</t>
  </si>
  <si>
    <t>Digital Video, Audio Rx, MM, Rack</t>
  </si>
  <si>
    <t>S7751DAT-RST1</t>
  </si>
  <si>
    <t>2-way Audio, Data &amp; Contact Tx, SM, Rack</t>
  </si>
  <si>
    <t>S7751DAR-RST1</t>
  </si>
  <si>
    <t>2-way Audio, Data &amp; Contact Rx, SM, Rack</t>
  </si>
  <si>
    <t>S7751DAR-RST2</t>
  </si>
  <si>
    <t>S751DAR-RST2L</t>
  </si>
  <si>
    <t>1CH,2WAY AUDIO,DATA,CONTACT RX,MM,2F,RACK</t>
  </si>
  <si>
    <t>S751DAT-RST2L</t>
  </si>
  <si>
    <t>1CH,2WAY AUDIO,DATA,CONTACT TX,MM,2F,RACK</t>
  </si>
  <si>
    <t>S754DAT-RST1</t>
  </si>
  <si>
    <t>2-way 2-Ch Audio, Data &amp; Contact Tx, MM, Rack</t>
  </si>
  <si>
    <t>S754DAR-RST1</t>
  </si>
  <si>
    <t>2-way 2-Ch Audio, Data &amp; Contact Rx, MM, Rack</t>
  </si>
  <si>
    <t>S7754DAR-RST1</t>
  </si>
  <si>
    <t>2-way 2-Ch Audio, Data &amp; Contact Rx, SM, Rack</t>
  </si>
  <si>
    <t>S7754DAT-RST2</t>
  </si>
  <si>
    <t>2-way 2-Ch Audio, Data &amp; Contact Tx, SM, Rack</t>
  </si>
  <si>
    <t>S7754DAR-RST2</t>
  </si>
  <si>
    <t>S760DAVT-RSTL</t>
  </si>
  <si>
    <t>Video, Audio &amp; MPD Data Tx, MM, Rack, 1310nm</t>
  </si>
  <si>
    <t>S760DAVR-RSTL</t>
  </si>
  <si>
    <t>Video, Audio &amp; MPD Data Rx, MM, Rack, 1310nm</t>
  </si>
  <si>
    <t>S7760DAVR-RST</t>
  </si>
  <si>
    <t>Video, Audio &amp; MPD Data Rx, SM, Rack</t>
  </si>
  <si>
    <t>S761DAVT-RST1</t>
  </si>
  <si>
    <t xml:space="preserve">Video, 2-way Audio, Data Tx, MM,  Rack </t>
  </si>
  <si>
    <t>S761DAVR-RST1</t>
  </si>
  <si>
    <t xml:space="preserve">Video, 2-way Audio, Data Rx, MM,  Rack </t>
  </si>
  <si>
    <t>S761DAVT-RST2L</t>
  </si>
  <si>
    <t>Video, 2-way Audio, Data Tx, MM,  Rack, 1310nm</t>
  </si>
  <si>
    <t>S761DAVR-RST2L</t>
  </si>
  <si>
    <t>Video, 2-way Audio, Data Rx, MM,  Rack, 1310nm</t>
  </si>
  <si>
    <t>S7761DAVT-RST1</t>
  </si>
  <si>
    <t xml:space="preserve">Video, 2-way Audio, Data Tx, SM,  Rack </t>
  </si>
  <si>
    <t>S7761DAVR-RST1</t>
  </si>
  <si>
    <t xml:space="preserve">Video, 2-way Audio, Data Rx, SM,  Rack </t>
  </si>
  <si>
    <t>S7761DAVT-RST2</t>
  </si>
  <si>
    <t>S7761DAVR-RST2</t>
  </si>
  <si>
    <t>S764DAVT-RST1</t>
  </si>
  <si>
    <t xml:space="preserve">Video, 2-Ch 2-way Audio, MPD Data Tx, MM, Rack </t>
  </si>
  <si>
    <t>S764DAVR-RST1</t>
  </si>
  <si>
    <t xml:space="preserve">Video, 2-Ch 2-way Audio, MPD Data Rx, MM, Rack </t>
  </si>
  <si>
    <t>S764DAVT-RST2L</t>
  </si>
  <si>
    <t>Video, 2-Ch 2-way Audio, MPD Data Tx, MM, Rack, 1310 nm</t>
  </si>
  <si>
    <t>S764DAVR-RST2L</t>
  </si>
  <si>
    <t>Video, 2-Ch 2-way Audio, MPD Data Rx, MM, Rack, 1310 nm</t>
  </si>
  <si>
    <t>S7764DAVT-RST1</t>
  </si>
  <si>
    <t xml:space="preserve">Video, 2-Ch 2-way Audio, MPD Data Tx, SM, Rack </t>
  </si>
  <si>
    <t>S7764DAVR-RST1</t>
  </si>
  <si>
    <t xml:space="preserve">Video, 2-Ch 2-way Audio, MPD Data Rx, SM, Rack </t>
  </si>
  <si>
    <t>S7764DAVT-RST2</t>
  </si>
  <si>
    <t>S7764DAVR-RST2</t>
  </si>
  <si>
    <t>S768DAVT-RST1</t>
  </si>
  <si>
    <t>2-way Video, 2-Ch 2-way Audio, MPD Data Tx, MM, Rack</t>
  </si>
  <si>
    <t>S768DAVR-RST1</t>
  </si>
  <si>
    <t>2-way Video, 2-Ch 2-way Audio, MPD Data Rx, MM, Rack</t>
  </si>
  <si>
    <t>S768DAVT-RST2L</t>
  </si>
  <si>
    <t>2-way Video, 2-Ch 2-way Audio, MPD Data Tx, MM, Rack, 1310nm</t>
  </si>
  <si>
    <t>S768DAVR-RST2L</t>
  </si>
  <si>
    <t>2-way Video, 2-Ch 2-way Audio, MPD Data Rx, MM, Rack, 1310nm</t>
  </si>
  <si>
    <t>503H</t>
  </si>
  <si>
    <t>Horizontal 3-Rack Rack, 1 RU, 19-Inch</t>
  </si>
  <si>
    <t>501R</t>
  </si>
  <si>
    <t>Rack Rack Enclosure, 1 Card</t>
  </si>
  <si>
    <t>502R</t>
  </si>
  <si>
    <t>Rack Rack Enclosure, 2 Cards</t>
  </si>
  <si>
    <t>503R</t>
  </si>
  <si>
    <t>Rack Rack Enclosure, 3 Cards</t>
  </si>
  <si>
    <t>515R1</t>
  </si>
  <si>
    <t>Card Cage, 15 Slots w/PS</t>
  </si>
  <si>
    <t>517R1</t>
  </si>
  <si>
    <t>Hi-Density Card Cage, 17 Slots</t>
  </si>
  <si>
    <t>51FP-1</t>
  </si>
  <si>
    <t>Filler Panel, 1 slot</t>
  </si>
  <si>
    <t>51FP-2</t>
  </si>
  <si>
    <t>Filler Panel, 2 slots</t>
  </si>
  <si>
    <t>51FP-4</t>
  </si>
  <si>
    <t>Filler Panel, 4 slots</t>
  </si>
  <si>
    <t>517EPS1</t>
  </si>
  <si>
    <t>External Power Supply for (2) 517R1</t>
  </si>
  <si>
    <t>515PS1</t>
  </si>
  <si>
    <t>Internal Power Supply for 515R1</t>
  </si>
  <si>
    <t>VRS121000EES</t>
  </si>
  <si>
    <t>100-253VAC Input 12VDC 1A Module Power Supply EU Plug (brick)</t>
  </si>
  <si>
    <t>VRS121000EBS</t>
  </si>
  <si>
    <t>100-253VAC Input 12VDC 1A Module Power Supply UK Plug (brick)</t>
  </si>
  <si>
    <t>452-669</t>
  </si>
  <si>
    <t>Figure 8 Mains Lead - Uk Plug</t>
  </si>
  <si>
    <t>305-784</t>
  </si>
  <si>
    <t>Lead, Schuko/Iec, Black, 2.5M, 10A</t>
  </si>
  <si>
    <t>398-6907</t>
  </si>
  <si>
    <t>Iec Mains Lead - Uk Plug</t>
  </si>
  <si>
    <t>S709V16R-RSTL</t>
  </si>
  <si>
    <t>16-CH DIGITAL VIDEO RX, MM, RACK</t>
  </si>
  <si>
    <t>S709V16T-RSTL</t>
  </si>
  <si>
    <t>16-CH DIGITAL VIDEO TX, MM, RACK</t>
  </si>
  <si>
    <t>S7717D-RST2</t>
  </si>
  <si>
    <t>DIGITAL CURRENT LOOP TCVR,SM,RACK</t>
  </si>
  <si>
    <t>B701VET-RST</t>
  </si>
  <si>
    <t>HI-PERFORMANCE VIDEO TX, RACK</t>
  </si>
  <si>
    <t>S7731DVR-EFC2</t>
  </si>
  <si>
    <t>DIGITAL VIDEO, RETURN MPD DATA RX, SM, CAN</t>
  </si>
  <si>
    <t>S7732DVR-EFC1</t>
  </si>
  <si>
    <t>VIDEO, 2-WAY MPD DATA RX, SM, CAN</t>
  </si>
  <si>
    <t>S7733DVR-RFC2</t>
  </si>
  <si>
    <t>1WAY VIDEO,2CH,2WAY DATA,CONTACT RX,FC,SM,2F,RACK</t>
  </si>
  <si>
    <t>S7733DVT-RFC2</t>
  </si>
  <si>
    <t>1-WAY VIDEO,2-CH,2-WAY DATA,CONTACT TX,FC,SM,2F,RACK</t>
  </si>
  <si>
    <t>S7751DAR-RFC2</t>
  </si>
  <si>
    <t>1CH,2WAY AUDIO,DATA,CONTACT RX,FC,SM,2F,RACK</t>
  </si>
  <si>
    <t>S7751DAT-RFC2</t>
  </si>
  <si>
    <t>1CH,2WAY AUDIO,DATA,CONTACT TX,FC,SM,2F,RACK</t>
  </si>
  <si>
    <t>S7754DAT-RFC1</t>
  </si>
  <si>
    <t>2CH,2WAY AUDIO,DATA,CONTACT TX,FC,SM,1F,RACK</t>
  </si>
  <si>
    <t>S7761DAVR-RFC2</t>
  </si>
  <si>
    <t>1WAY VIDEO,1CH,2WAY AUDIO,DATA,CONTACT RX,FC,SM,RACK</t>
  </si>
  <si>
    <t>S7764DAVR-RFC2</t>
  </si>
  <si>
    <t>1WAY VIDEO,2CH,2WAY AUDIO,DATA,CONTACT RX,FC,SM,2F,RACK</t>
  </si>
  <si>
    <t>S7764DAVR-RFC2L</t>
  </si>
  <si>
    <t>1WAY VIDEO,2CH,2WAY AUDIO,DATA,CONTACT RX,FC,SM,2F,L,RACK</t>
  </si>
  <si>
    <t>S7764DAVT-RFC2</t>
  </si>
  <si>
    <t>S7768DAVR-RFC2L</t>
  </si>
  <si>
    <t>2WAY VIDEO,2CH,2WAY AUDIO,DATA,CONTACT RX,FC,L,SM,RACK</t>
  </si>
  <si>
    <t>S7768DAVT-RST2</t>
  </si>
  <si>
    <t>FINAL ASSY,2WAY VIDEO,2CH,2WAY AUDIO,DATA,CONTACT TX,SM,RACK</t>
  </si>
  <si>
    <t>250DL-R-R/1BX3</t>
  </si>
  <si>
    <t>16-CH CONTACT/TTL DATA RX, MM, RACK</t>
  </si>
  <si>
    <t>346A1-R/1BXX</t>
  </si>
  <si>
    <t>2-WAY AUDIO, 2-WIRE, RX, MM, CAN</t>
  </si>
  <si>
    <t>346A1-R-R/1BXX</t>
  </si>
  <si>
    <t>2-WAY AUDIO, 2-WIRE, RX, MM, RACK</t>
  </si>
  <si>
    <t>346A1-T/1BXX</t>
  </si>
  <si>
    <t>2-WAY AUDIO, 2-WIRE, TX, MM, CAN</t>
  </si>
  <si>
    <t>POC252-1CX-1P</t>
  </si>
  <si>
    <t>1-Port IP over Coax Extender with PoE-AT (Camera End)</t>
  </si>
  <si>
    <t>Transmission - IP &amp; Power over Coax</t>
  </si>
  <si>
    <t>POC252-1CXP-1T</t>
  </si>
  <si>
    <t>1-Port IP over Coax Extender with PoE-AT (switch end)</t>
  </si>
  <si>
    <t>POC2502-8CXP-2T-2S</t>
  </si>
  <si>
    <t xml:space="preserve">8-PORT BNC IP &amp; POWER OVER COAX POE-AT MANAGED SWITCH </t>
  </si>
  <si>
    <t>POC2502-16CXP-2T-2S</t>
  </si>
  <si>
    <t xml:space="preserve">16-PORT BNC IP &amp; POWER OVER COAX POE-AT MANAGED SWITCH </t>
  </si>
  <si>
    <t>MCR200-1T-1TW</t>
  </si>
  <si>
    <t>Ethernet over Telephone Wire Media Converter</t>
  </si>
  <si>
    <t>MCR200-1T/1CX</t>
  </si>
  <si>
    <t>Ethernet Over Coax Media Converter</t>
  </si>
  <si>
    <t>MC252-1T-1CXP</t>
  </si>
  <si>
    <t>Power over Coax - PoE-at Media Converter - Switch End</t>
  </si>
  <si>
    <t>MC252-1P-1CX</t>
  </si>
  <si>
    <t>Power over Coax - PoE-at Media Converter - Camera End</t>
  </si>
  <si>
    <t>MC250-4T/1CXT</t>
  </si>
  <si>
    <t>4-port Ethernet to Coax Industrial Media Converter</t>
  </si>
  <si>
    <t>MC251-4P/1CXT</t>
  </si>
  <si>
    <t>4-Port Ethernet to Coax Industrial Media Converter</t>
  </si>
  <si>
    <t>MC100FX-TX-POE</t>
  </si>
  <si>
    <t>100Base-FX To 10/100Base-TX Media Converter + PoE Injector - Stand-alone or Wall Mount</t>
  </si>
  <si>
    <t>Transmission - Media Converters</t>
  </si>
  <si>
    <t>MC201-1P/1FS</t>
  </si>
  <si>
    <t>Fiber to Ethernet Media Converter with PoE Injector</t>
  </si>
  <si>
    <t>MC251-4P/1S</t>
  </si>
  <si>
    <t>4-Port Ethernet to SFP Industrial Media Converter</t>
  </si>
  <si>
    <t>MCR205-1T/1S</t>
  </si>
  <si>
    <t xml:space="preserve">Fast Ethernet to SFP Managed Media Converter </t>
  </si>
  <si>
    <t>MC250-1T/1S</t>
  </si>
  <si>
    <t>Fast Ethernet to SFP Industrial Media Converter</t>
  </si>
  <si>
    <t>MC250-4T/1FM</t>
  </si>
  <si>
    <t>4-Port Ethernet to Fiber Industrial Media Converter</t>
  </si>
  <si>
    <t>MC250-4T/1FS</t>
  </si>
  <si>
    <t>MC250-4T/2S</t>
  </si>
  <si>
    <t>MC-4TX1FXMM-2KM</t>
  </si>
  <si>
    <t>4-Port 10/100Base-TX Copper + 1-Port 100Base-FX (2Km) MM Industrial Media Converter - Din rail or Wall Mount</t>
  </si>
  <si>
    <t>MC-4TX2FX</t>
  </si>
  <si>
    <t>4-Port 10/100Base-TX Copper + 2-Port 100Base-FX (2Km) MM Industrial Media Converter - Din rail or Wall Mount</t>
  </si>
  <si>
    <t>MCR300-1T-2S</t>
  </si>
  <si>
    <t>Gigabit Ethernet to 2-Port SFP Media Converter</t>
  </si>
  <si>
    <t>MCR300-1T/1S</t>
  </si>
  <si>
    <t>Gigabit Ethernet to SFP Media Converter</t>
  </si>
  <si>
    <t>MC355-1T/1S</t>
  </si>
  <si>
    <t>Gigabit Ethernet to SFP Industrial Managed Media Converter</t>
  </si>
  <si>
    <t>MC350-4T-2S</t>
  </si>
  <si>
    <t>4-Port Gigabit Ethernet to 2-Port SFP Industrial Media Converter</t>
  </si>
  <si>
    <t>MC350-1T-2S</t>
  </si>
  <si>
    <t>Gigabit Ethernet to 2-Port SFP Industrial Media Converter</t>
  </si>
  <si>
    <t>MC352-1P/1S</t>
  </si>
  <si>
    <t>MC352-4P-2S</t>
  </si>
  <si>
    <t>TVM-1701</t>
  </si>
  <si>
    <t>TruVision™ LED 17” Monitor, HDMI/VGA/BNC</t>
  </si>
  <si>
    <t>Monitor</t>
  </si>
  <si>
    <t>TVM-1901</t>
  </si>
  <si>
    <t>TruVision™ LED 19” Monitor, HDMI/VGA/BNC</t>
  </si>
  <si>
    <t>TVM-1850</t>
  </si>
  <si>
    <t>TruVision™ LED 18.5” HD Monitor, HDMI/VGA/BNC</t>
  </si>
  <si>
    <t>TVM-2150</t>
  </si>
  <si>
    <t>TruVision™ LED 21.5” Full HD Monitor, HDMI/VGA/BNC</t>
  </si>
  <si>
    <t>TVM-2700</t>
  </si>
  <si>
    <t>TruVision™ LED 27” Full HD Monitor, HDMI / DVI / S-VIDEO / VGA / BNC</t>
  </si>
  <si>
    <t>TVM-3200</t>
  </si>
  <si>
    <t>TruVision™ LED 32” Full HD Monitor, HDMI / DVI / S-VIDEO / VGA / BNC</t>
  </si>
  <si>
    <t>TVM-4200</t>
  </si>
  <si>
    <t>TruVision™ LED 42” Full HD Monitor, HDMI / DVI / S-VIDEO / VGA / BNC</t>
  </si>
  <si>
    <t>MS-POE</t>
  </si>
  <si>
    <t>PoE Injector (MID-SPAN) IEEE 802.3af</t>
  </si>
  <si>
    <t>Transmission - Network accessories</t>
  </si>
  <si>
    <t>POE201-MS/4</t>
  </si>
  <si>
    <t>4-Port Fast Ethernet/PoE-af Mid-span Injector</t>
  </si>
  <si>
    <t>POE302-MS</t>
  </si>
  <si>
    <t>Gigabit Power over Ethernet Injector (PoE+)</t>
  </si>
  <si>
    <t>POE201-EX</t>
  </si>
  <si>
    <t>PoE and Ethernet Data Extender</t>
  </si>
  <si>
    <t>SP-POE</t>
  </si>
  <si>
    <t xml:space="preserve"> PoE Splitter IEEE802.3af</t>
  </si>
  <si>
    <t>POE302-EX</t>
  </si>
  <si>
    <t>High Power PoE and Gigabit Ethernet Data Extender</t>
  </si>
  <si>
    <t>ESP-300</t>
  </si>
  <si>
    <t>Surge Protector</t>
  </si>
  <si>
    <t>MCR-R15</t>
  </si>
  <si>
    <t xml:space="preserve">Media Converter Rack with Internal Power Supply - 15 slots </t>
  </si>
  <si>
    <t>MCR-RPS</t>
  </si>
  <si>
    <t>Redundant 130 Watt Psu For Media Converter Rack</t>
  </si>
  <si>
    <t>S30-2MLC</t>
  </si>
  <si>
    <t>SFP-Port Gigabit Mini GBIC Transceiver Module (850nm) - 220m / 550m - MM</t>
  </si>
  <si>
    <t>S35-2MLC</t>
  </si>
  <si>
    <t>SFP-Port Gigabit Mini GBIC Transceiver Module (850nm) - 220m / 550m - MM - Wide Temp.</t>
  </si>
  <si>
    <t>S30-2MLC-2</t>
  </si>
  <si>
    <t>SFP-Port Gigabit Mini GBIC Transceiver Module (1310nm) - 2km - MM</t>
  </si>
  <si>
    <t>S30-2SLC-10</t>
  </si>
  <si>
    <t>SFP-Port Gigabit Mini GBIC Transceiver Module (1310nm) - 10Km - SM</t>
  </si>
  <si>
    <t>S35-2SLC-10</t>
  </si>
  <si>
    <t>SFP-Port Gigabit Mini GBIC Transceiver Module (1310nm) - 10Km - SM - Wide-Temp.</t>
  </si>
  <si>
    <t>S30-2SLC-30</t>
  </si>
  <si>
    <t xml:space="preserve">SFP-Port Gigabit Mini GBIC Transceiver Module (1310nm) - 30Km - SM </t>
  </si>
  <si>
    <t>S35-2SLC-30</t>
  </si>
  <si>
    <t>SFP-Port Gigabit Mini GBIC Transceiver Module (1310nm) - 30Km - SM - Wide-Temp.</t>
  </si>
  <si>
    <t>S30-2SLC-70</t>
  </si>
  <si>
    <t xml:space="preserve">SFP-Port Gigabit Mini GBIC Transceiver Module (1550nm) - 70Km - SM </t>
  </si>
  <si>
    <t>S35-2SLC-70</t>
  </si>
  <si>
    <t>SFP-Port Gigabit Mini GBIC Transceiver Module (1550nm) - 70Km - SM - Wide Temp.</t>
  </si>
  <si>
    <t>S30-1SLC/A-10</t>
  </si>
  <si>
    <t>SFP-Port Gigabit-Single Fiber GBIC Transc. (TX: 1310nm \ RX: 1490nm) - 10Km - SM</t>
  </si>
  <si>
    <t>S30-1SLC/B-10</t>
  </si>
  <si>
    <t>SFP-Port Gigabit-Single Fiber GBIC Transc. (TX: 1490nm \ RX: 1310nm) - 10Km - SM</t>
  </si>
  <si>
    <t>S30-1SLC/A-20</t>
  </si>
  <si>
    <t>SFP-Port Gigabit-Single Fiber GBIC Transc. (TX: 1310nm \ RX: 1490nm) - 20Km - SM</t>
  </si>
  <si>
    <t>S30-1SLC/B-20</t>
  </si>
  <si>
    <t>SFP-Port Gigabit-Single Fiber GBIC Transc. (TX: 1490nm \ RX: 1310nm) - 20Km - SM</t>
  </si>
  <si>
    <t>S30-1SLC/A-60</t>
  </si>
  <si>
    <t>SFP-Port Gigabit-Single Fiber GBIC Transc. (TX: 1310nm \ RX: 1490nm) - 60Km - SM</t>
  </si>
  <si>
    <t>S30-1SLC/B-60</t>
  </si>
  <si>
    <t>SFP-Port Gigabit-Single Fiber GBIC Transc. (TX: 1490nm \ RX: 1310nm) - 60Km - SM</t>
  </si>
  <si>
    <t>S20-2MLC-2</t>
  </si>
  <si>
    <t>SFP-Port 100Base-FX Mini GBIC Transceiver (1310nm) - 2Km - MM</t>
  </si>
  <si>
    <t>S25-2MLC-2</t>
  </si>
  <si>
    <t>SFP-Port 100Base-FX Mini GBIC Transceiver (1310nm) - 2Km - MM - WideTemperature</t>
  </si>
  <si>
    <t>S20-1SLC/A-20</t>
  </si>
  <si>
    <t>SFP-Port 100Base-Single Fiber GBIC Transc. (TX: 1310nm \ RX: 1550nm) - 20Km - SM</t>
  </si>
  <si>
    <t>S20-1SLC/B-20</t>
  </si>
  <si>
    <t>SFP-Port 100Base-Single Fiber GBIC Transc. (TX: 1550nm \ RX: 1310nm) - 20Km - SM</t>
  </si>
  <si>
    <t>S20-2SLC-20</t>
  </si>
  <si>
    <t>SFP-Port 100Base-FX Mini GBIC Transceiver (1310nm) - 20Km - SM</t>
  </si>
  <si>
    <t>S25-2SLC-20</t>
  </si>
  <si>
    <t>SFP-Port 100Base-FX Mini GBIC Transceiver (1310nm) - 20Km - SM - Wide Temperature</t>
  </si>
  <si>
    <t>S30-RJ</t>
  </si>
  <si>
    <t>SFP-Port Gigabit Mini GBIC Transceiver Module Copper - 100m</t>
  </si>
  <si>
    <t>ES2001-4P-4T</t>
  </si>
  <si>
    <t>8-Port Unmanaged Ethernet Switch with 4-Port PoE-af Injector</t>
  </si>
  <si>
    <t>Transmission - Network switches</t>
  </si>
  <si>
    <t>ES2402-8P-2C</t>
  </si>
  <si>
    <t>8-Port Fast Ethernet Web Smart Switch POE-AT with 2 x Gig Uplinks</t>
  </si>
  <si>
    <t>ES2402-16P-2C</t>
  </si>
  <si>
    <t>16-Port Fast Ethernet Web Smart Switch POE-AT with 2 x Gig Uplinks</t>
  </si>
  <si>
    <t>ES2402-24P-2C</t>
  </si>
  <si>
    <t>24-Port Fast Ethernet Web Smart Switch POE-AT with 2 x Gig Uplinks</t>
  </si>
  <si>
    <t>NS2051-4P/1T</t>
  </si>
  <si>
    <t>5-port PoE Unmanaged Industrial Ethernet Switch</t>
  </si>
  <si>
    <t>NS3502-8P-2S</t>
  </si>
  <si>
    <t>8-Port 10/100/1000Base-T + 2-Port Gigabit SFP Managed Ethernet PoE+ Switch</t>
  </si>
  <si>
    <t>NS3500-28T-4S</t>
  </si>
  <si>
    <t>28-Port Gigabit + 4 SFP Slots Managed Switch</t>
  </si>
  <si>
    <t>NS3702-24P-4S</t>
  </si>
  <si>
    <t>Enterprise-class 24-port Gigabit Backbone Network Switch with PoE+ and  Static Routing</t>
  </si>
  <si>
    <t>NS4702-24P-4S-4X</t>
  </si>
  <si>
    <t>Enterprise-class 24-port PoE+ Gigabit Switch with 10G uplink</t>
  </si>
  <si>
    <t>NS4802-24P-4S-2X</t>
  </si>
  <si>
    <t>Enterprise-class 24-port PoE+ Gigabit Stacking Switch with 10G uplink</t>
  </si>
  <si>
    <t>NS4750-24S-4T-4X</t>
  </si>
  <si>
    <t>Enterprise-class 24-port SFP Gigabit Switch with 10G uplink</t>
  </si>
  <si>
    <t>GE-DSGH-5</t>
  </si>
  <si>
    <t>5-Port 10/100/1000Mbps Unmanaged Industrial Gigabit Ethernet Switch (-40°C ~ +75°C)</t>
  </si>
  <si>
    <t>NS3550-8T-2S</t>
  </si>
  <si>
    <t>8+2 Industrial Gigabit Managed Switch</t>
  </si>
  <si>
    <t>NS3552-8P-2S</t>
  </si>
  <si>
    <t>8+2 Industrial Gigabit Managed PoE+ Switch</t>
  </si>
  <si>
    <t>NS3550-2T-8S</t>
  </si>
  <si>
    <t>8+2 Industrial Gigabit Fiber Managed Switch</t>
  </si>
  <si>
    <t>TVN-1004c-1T</t>
  </si>
  <si>
    <t>TVN-1004C-1T</t>
  </si>
  <si>
    <t>TruVision NVR 10, 4 channels, 20 Mbps, 1TB</t>
  </si>
  <si>
    <t>Recorder</t>
  </si>
  <si>
    <t>TVN-1004c-2T</t>
  </si>
  <si>
    <t>TVN-1004C-2T</t>
  </si>
  <si>
    <t>TruVision NVR 10, 4 channels, 20 Mbps, 2TB</t>
  </si>
  <si>
    <t>TVN-1004cS-1T</t>
  </si>
  <si>
    <t>TVN-1004CS-1T</t>
  </si>
  <si>
    <t>TruVision NVR 10, 4 channels, 4 channel PoE, 20 Mbps, 1TB</t>
  </si>
  <si>
    <t>TVN-1004cS-2T</t>
  </si>
  <si>
    <t>TVN-1004CS-2T</t>
  </si>
  <si>
    <t>TruVision NVR 10, 4 channels, 4 channel PoE, 20 Mbps, 2TB</t>
  </si>
  <si>
    <t>TVN-1004-KB1</t>
  </si>
  <si>
    <t>HD PLUG-AND-PLAY POE SURVEILLANCE BUNDLE. CONTAINS 1- 4-CHANNEL REAL-TIME 4-POE PORT HD NVR WITH 1TB AND 4 INDOOR-OUTDOOR HD 1.3 MPXL IR BULLET CAMERAS</t>
  </si>
  <si>
    <t>TVN-1004-KB2</t>
  </si>
  <si>
    <t>TVN 10 KIT, 4 CHANNEL, 4 BULLET 4 MM, IR HD CAMERAS</t>
  </si>
  <si>
    <t>TVN-1004-KW1</t>
  </si>
  <si>
    <t>HD PLUG-AND-PLAY POE SURVEILLANCE BUNDLE. CONTAINS 1 X 4-CHANNEL REAL-TIME 4 POE PORT HD NVR WITH 1TB AND 4 INDOOR-OUTDOOR HD 1.3 MPXL IR WEDGE CAMERAS</t>
  </si>
  <si>
    <t>TVN-1008-2T</t>
  </si>
  <si>
    <t>TruVision NVR 10, 8 channels, 40 Mbps, 2TB</t>
  </si>
  <si>
    <t>TVN-1008-4T</t>
  </si>
  <si>
    <t>TruVision NVR 10, 8 channels, 40 Mbps, 4TB</t>
  </si>
  <si>
    <t>TVN-1016-3T</t>
  </si>
  <si>
    <t>TruVision NVR 10, 16 channels, 80 Mbps, 3TB</t>
  </si>
  <si>
    <t>TVN-1016-6T</t>
  </si>
  <si>
    <t>TruVision NVR 10, 16 channels, 80 Mbps, 6TB</t>
  </si>
  <si>
    <t>TVN-1008S-2T</t>
  </si>
  <si>
    <t>TruVision NVR 10, 8 channels, 8 channel PoE, 40 Mbps, 2TB</t>
  </si>
  <si>
    <t>TVN-1008S-4T</t>
  </si>
  <si>
    <t>TruVision NVR 10, 8 channels, 8 channel PoE, 40 Mbps, 4TB</t>
  </si>
  <si>
    <t>TVN-1016S-3T</t>
  </si>
  <si>
    <t>TruVision NVR 10, 16 channels, 8 channel PoE, 80 Mbps, 3TB</t>
  </si>
  <si>
    <t>TVN-1016S-6T</t>
  </si>
  <si>
    <t>TruVision NVR 10, 16 channels, 8 channel PoE, 80 Mbps, 6TB</t>
  </si>
  <si>
    <t>TVN-1008-KB1</t>
  </si>
  <si>
    <t>HD PLUG-AND-PLAY POE SURVEILLANCE BUNDLE. CONTAINS 1 X 8-CHANNEL REAL-TIME 8 POE PORT HD NVR WITH 2TB AND 4 INDOOR-OUTDOOR HD 1.3 MPXL IR BULLET CAMERAS </t>
  </si>
  <si>
    <t>TVN-1008-KB2</t>
  </si>
  <si>
    <t>TVN 10 KIT, 8 CHANNEL, 4 BULLET 4 MM, IR HD CAMERAS</t>
  </si>
  <si>
    <t>TVN-1008-KW1</t>
  </si>
  <si>
    <t>HD PLUG-AND-PLAY POE SURVEILLANCE BUNDLE. CONTAINS 1 X 8-CHANNEL REAL-TIME 8 POE PORT HD NVR WITH 2TB AND 4 INDOOR-OUTDOOR HD 1.3 MPXL IR WEDGE CAMERAS </t>
  </si>
  <si>
    <t>TVN-2108-2TEA</t>
  </si>
  <si>
    <t>TruVision NVR 21, 8 IP channels, H.264/MPEG-4, ONVIF/PSIA, 40 Mbps bandwidth, eSATA, HDMI/VGA/BNC, 1.5U, 2 TB storage</t>
  </si>
  <si>
    <t>TVN-2108-4TEA</t>
  </si>
  <si>
    <t>TruVision NVR 21, 8 IP channels, H.264/MPEG-4, ONVIF/PSIA, 40 Mbps bandwidth, eSATA, HDMI/VGA/BNC, 1.5U, 4 TB storage</t>
  </si>
  <si>
    <t>TVN-2108-8TEA</t>
  </si>
  <si>
    <t>TruVision NVR 21, 8 IP channels, H.264/MPEG-4, ONVIF/PSIA, 40 Mbps bandwidth, eSATA, HDMI/VGA/BNC, 1.5U, 8 TB storage</t>
  </si>
  <si>
    <t>TVN-2108-18T</t>
  </si>
  <si>
    <t>TruVision NVR 21, 8 IP channels, H.264/MPEG-4, ONVIF/PSIA, 40 Mbps bandwidth, eSATA, HDMI/VGA/BNC, 18 TB storage</t>
  </si>
  <si>
    <t>TVN-2108-24T</t>
  </si>
  <si>
    <t>TruVision NVR 21, 8 IP channels, H.264/MPEG-4, ONVIF/PSIA, 40 Mbps bandwidth, eSATA, HDMI/VGA/BNC, 24 TB storage</t>
  </si>
  <si>
    <t>TVN-2116-2TEA</t>
  </si>
  <si>
    <t>TruVision NVR 21, 16 IP channels, H.264/MPEG-4, ONVIF/PSIA, 80 Mbps bandwidth, eSATA, HDMI/VGA/BNC, 1.5U, 2 TB storage</t>
  </si>
  <si>
    <t>TVN-2116-4TEA</t>
  </si>
  <si>
    <t>TruVision NVR 21, 16 IP channels, H.264/MPEG-4, ONVIF/PSIA, 80 Mbps bandwidth, eSATA, HDMI/VGA/BNC, 1.5U, 4 TB storage</t>
  </si>
  <si>
    <t>TVN-2116-8TEA</t>
  </si>
  <si>
    <t>TruVision NVR 21, 16 IP channels, H.264/MPEG-4, ONVIF/PSIA, 80 Mbps bandwidth, eSATA, HDMI/VGA/BNC, 1.5U, 8 TB storage</t>
  </si>
  <si>
    <t>TVN-2116-18T</t>
  </si>
  <si>
    <t>TruVision NVR 21, 16 IP channels, H.264/MPEG-4, ONVIF/PSIA, 80 Mbps bandwidth, eSATA, HDMI/VGA/BNC, 18 TB storage</t>
  </si>
  <si>
    <t>TVN-2116-24T</t>
  </si>
  <si>
    <t>TruVision NVR 21, 16 IP channels, H.264/MPEG-4, ONVIF/PSIA, 80 Mbps bandwidth, eSATA, HDMI/VGA/BNC, 24 TB storage</t>
  </si>
  <si>
    <t>TVN-2108P-2T</t>
  </si>
  <si>
    <t>TruVision NVR 21, 8 IP channels, H.264/MPEG-4, ONVIF/PSIA, 40 Mbps bandwidth, eSATA, HDMI/VGA/BNC, 2U, 2 TB</t>
  </si>
  <si>
    <t>TVN-2108P-4T</t>
  </si>
  <si>
    <t>TruVision NVR 21, 8 IP channels, H.264/MPEG-4, ONVIF/PSIA, 40 Mbps bandwidth, eSATA, HDMI/VGA/BNC, 2U, 4 TB</t>
  </si>
  <si>
    <t>TVN-2108P-8T</t>
  </si>
  <si>
    <t>TruVision NVR 21, 8 IP channels, H.264/MPEG-4, ONVIF/PSIA, 40 Mbps bandwidth, eSATA, HDMI/VGA/BNC, 2U, 8 TB</t>
  </si>
  <si>
    <t>TVN-2108P-36T</t>
  </si>
  <si>
    <t>TruVision NVR 21, 8 IP channels, H.264/MPEG-4, ONVIF/PSIA, 40 Mbps bandwidth, eSATA, HDMI/VGA/BNC, 2U, 36 TB</t>
  </si>
  <si>
    <t>TVN-2108P-42T</t>
  </si>
  <si>
    <t>TruVision NVR 21, 8 IP channels, H.264/MPEG-4, ONVIF/PSIA, 40 Mbps bandwidth, eSATA, HDMI/VGA/BNC, 2U, 42 TB</t>
  </si>
  <si>
    <t>TVN-2108P-48T</t>
  </si>
  <si>
    <t>TruVision NVR 21, 8 IP channels, H.264/MPEG-4, ONVIF/PSIA, 40 Mbps bandwidth, eSATA, HDMI/VGA/BNC, 2U, 48 TB</t>
  </si>
  <si>
    <t>TVN-2116P-2T</t>
  </si>
  <si>
    <t>TruVision NVR 21, 16 IP channels, H.264/MPEG-4, ONVIF/PSIA, 80 Mbps bandwidth, eSATA, HDMI/VGA/BNC, 2U, 2 TB</t>
  </si>
  <si>
    <t>TVN-2116P-4T</t>
  </si>
  <si>
    <t>TruVision NVR 21, 16 IP channels, H.264/MPEG-4, ONVIF/PSIA, 80 Mbps bandwidth, eSATA, HDMI/VGA/BNC, 2U, 4 TB</t>
  </si>
  <si>
    <t>TVN-2116P-8T</t>
  </si>
  <si>
    <t>TruVision NVR 21, 16 IP channels, H.264/MPEG-4, ONVIF/PSIA, 80 Mbps bandwidth, eSATA, HDMI/VGA/BNC, 2U, 8 TB</t>
  </si>
  <si>
    <t>TVN-2116P-12T</t>
  </si>
  <si>
    <t>TruVision NVR 21, 16 IP channels, H.264/MPEG-4, ONVIF/PSIA, 80 Mbps bandwidth, eSATA, HDMI/VGA/BNC, 2U, 12 TB</t>
  </si>
  <si>
    <t>TVN-2116P-16T</t>
  </si>
  <si>
    <t>TruVision NVR 21, 16 IP channels, H.264/MPEG-4, ONVIF/PSIA, 80 Mbps bandwidth, eSATA, HDMI/VGA/BNC, 2U, 16 TB</t>
  </si>
  <si>
    <t>TVN-2116P-24T</t>
  </si>
  <si>
    <t>TruVision NVR 21, 16 IP channels, H.264/MPEG-4, ONVIF/PSIA, 80 Mbps bandwidth, eSATA, HDMI/VGA/BNC, 2U, 24 TB</t>
  </si>
  <si>
    <t>TVN-2116P-32T</t>
  </si>
  <si>
    <t>TruVision NVR 21, 16 IP channels, H.264/MPEG-4, ONVIF/PSIA, 80 Mbps bandwidth, eSATA, HDMI/VGA/BNC, 2U, 32 TB</t>
  </si>
  <si>
    <t>TVN-2116P-36T</t>
  </si>
  <si>
    <t>TruVision NVR 21, 16 IP channels, H.264/MPEG-4, ONVIF/PSIA, 80 Mbps bandwidth, eSATA, HDMI/VGA/BNC, 2U, 36 TB</t>
  </si>
  <si>
    <t>TVN-2116P-42T</t>
  </si>
  <si>
    <t>TruVision NVR 21, 16 IP channels, H.264/MPEG-4, ONVIF/PSIA, 80 Mbps bandwidth, eSATA, HDMI/VGA/BNC, 2U, 42 TB</t>
  </si>
  <si>
    <t>TVN-2116P-48T</t>
  </si>
  <si>
    <t>TruVision NVR 21, 16 IP channels, H.264/MPEG-4, ONVIF/PSIA, 80 Mbps bandwidth, eSATA, HDMI/VGA/BNC, 2U, 48 TB</t>
  </si>
  <si>
    <t>TVN-2132P-2T</t>
  </si>
  <si>
    <t>TruVision NVR 21, 32 IP channels, H.264/MPEG-4, ONVIF/PSIA, 160 Mbps bandwidth, eSATA, HDMI/VGA/BNC, 2U, 2 TB</t>
  </si>
  <si>
    <t>TVN-2132P-4T</t>
  </si>
  <si>
    <t>TruVision NVR 21, 32 IP channels, H.264/MPEG-4, ONVIF/PSIA, 160 Mbps bandwidth, eSATA, HDMI/VGA/BNC, 2U, 4 TB</t>
  </si>
  <si>
    <t>TVN-2132P-8T</t>
  </si>
  <si>
    <t>TruVision NVR 21, 32 IP channels, H.264/MPEG-4, ONVIF/PSIA, 160 Mbps bandwidth, eSATA, HDMI/VGA/BNC, 2U, 8 TB</t>
  </si>
  <si>
    <t>TVN-2132P-12T</t>
  </si>
  <si>
    <t>TruVision NVR 21, 32 IP channels, H.264/MPEG-4, ONVIF/PSIA, 160 Mbps bandwidth, eSATA, HDMI/VGA/BNC, 2U, 12 TB</t>
  </si>
  <si>
    <t>TVN-2132P-16T</t>
  </si>
  <si>
    <t>TruVision NVR 21, 32 IP channels, H.264/MPEG-4, ONVIF/PSIA, 160 Mbps bandwidth, eSATA, HDMI/VGA/BNC, 2U, 16 TB</t>
  </si>
  <si>
    <t>TVN-2132P-24T</t>
  </si>
  <si>
    <t>TruVision NVR 21, 32 IP channels, H.264/MPEG-4, ONVIF/PSIA, 160 Mbps bandwidth, eSATA, HDMI/VGA/BNC, 2U, 24 TB</t>
  </si>
  <si>
    <t>TVN-2132P-32T</t>
  </si>
  <si>
    <t>TruVision NVR 21, 32 IP channels, H.264/MPEG-4, ONVIF/PSIA, 160 Mbps bandwidth, eSATA, HDMI/VGA/BNC, 2U, 32 TB</t>
  </si>
  <si>
    <t>TVN-2132P-36T</t>
  </si>
  <si>
    <t>TruVision NVR 21, 32 IP channels, H.264/MPEG-4, ONVIF/PSIA, 160 Mbps bandwidth, eSATA, HDMI/VGA/BNC, 2U, 36 TB</t>
  </si>
  <si>
    <t>TVN-2132P-42T</t>
  </si>
  <si>
    <t>TruVision NVR 21, 32 IP channels, H.264/MPEG-4, ONVIF/PSIA, 160 Mbps bandwidth, eSATA, HDMI/VGA/BNC, 2U, 42 TB</t>
  </si>
  <si>
    <t>TVN-2132P-48T</t>
  </si>
  <si>
    <t>TruVision NVR 21, 32 IP channels, H.264/MPEG-4, ONVIF/PSIA, 160 Mbps bandwidth, eSATA, HDMI/VGA/BNC, 2U, 48 TB</t>
  </si>
  <si>
    <t>TVN-2108S-2T</t>
  </si>
  <si>
    <t>TruVision NVR 21, 8 IP channels, 8 PoE, H.264/MPEG-4, ONVIF/PSIA, 40 Mbps bandwidth, eSATA, HDMI/VGA/BNC, 2 TB storage</t>
  </si>
  <si>
    <t>TVN-2108S-4T</t>
  </si>
  <si>
    <t>TruVision NVR 21, 8 IP channels, 8 PoE, H.264/MPEG-4, ONVIF/PSIA, 40 Mbps bandwidth, eSATA, HDMI/VGA/BNC, 4 TB storage</t>
  </si>
  <si>
    <t>TVN-2108S-8T</t>
  </si>
  <si>
    <t>TruVision NVR 21, 8 IP channels, 8 PoE, H.264/MPEG-4, ONVIF/PSIA, 40 Mbps bandwidth, eSATA, HDMI/VGA/BNC, 8 TB storage</t>
  </si>
  <si>
    <t>TVN-2108S-18T</t>
  </si>
  <si>
    <t>TruVision NVR 21, 8 IP channels, 8 PoE, H.264/MPEG-4, ONVIF/PSIA, 40 Mbps bandwidth, eSATA, HDMI/VGA/BNC, 18 TB storage</t>
  </si>
  <si>
    <t>TVN-2108S-24T</t>
  </si>
  <si>
    <t>TruVision NVR 21, 8 IP channels, 8 PoE, H.264/MPEG-4, ONVIF/PSIA, 40 Mbps bandwidth, eSATA, HDMI/VGA/BNC, 24 TB storage</t>
  </si>
  <si>
    <t>TVN-2116S-2T</t>
  </si>
  <si>
    <t>TruVision NVR 21, 16 IP channels, 16 PoE, H.264/MPEG-4, ONVIF/PSIA, 80 Mbps bandwidth, eSATA, HDMI/VGA/BNC, 2 TB storage</t>
  </si>
  <si>
    <t>TVN-2116S-4T</t>
  </si>
  <si>
    <t>TruVision NVR 21, 16 IP channels, 16 PoE, H.264/MPEG-4, ONVIF/PSIA, 80 Mbps bandwidth, eSATA, HDMI/VGA/BNC, 4 TB storage</t>
  </si>
  <si>
    <t>TVN-2116S-8T</t>
  </si>
  <si>
    <t>TruVision NVR 21, 16 IP channels, 16 PoE, H.264/MPEG-4, ONVIF/PSIA, 80 Mbps bandwidth, eSATA, HDMI/VGA/BNC, 8 TB storage</t>
  </si>
  <si>
    <t>TVN-2116S-18T</t>
  </si>
  <si>
    <t>TruVision NVR 21, 16 IP channels, 16 PoE, H.264/MPEG-4, ONVIF/PSIA, 80 Mbps bandwidth, eSATA, HDMI/VGA/BNC, 18 TB storage</t>
  </si>
  <si>
    <t>TVN-2116S-24T</t>
  </si>
  <si>
    <t>TruVision NVR 21, 16 IP channels, 16 PoE, H.264/MPEG-4, ONVIF/PSIA, 80 Mbps bandwidth, eSATA, HDMI/VGA/BNC, 24 TB storage</t>
  </si>
  <si>
    <t>TVN-7001-18T</t>
  </si>
  <si>
    <t>TruVision NVR 70, 400 Mbps, 3U, 18TB</t>
  </si>
  <si>
    <t>TVN-7001-30T</t>
  </si>
  <si>
    <t>TruVision NVR 70, 400 Mbps, 3U, 30TB</t>
  </si>
  <si>
    <t>TVN-7001-42T</t>
  </si>
  <si>
    <t>TruVision NVR 70, 400 Mbps, 3U, 42TB</t>
  </si>
  <si>
    <t>TVN-7001-48T</t>
  </si>
  <si>
    <t>TruVision NVR 70, 400 Mbps, 3U, 48TB</t>
  </si>
  <si>
    <t>TVN-7001-60T</t>
  </si>
  <si>
    <t>TruVision NVR 70, 400 Mbps, 3U, 60TB</t>
  </si>
  <si>
    <t>TVN-7001-72T</t>
  </si>
  <si>
    <t>TruVision NVR 70, 400 Mbps, 3U, 72TB</t>
  </si>
  <si>
    <t>TVN-7001-84T</t>
  </si>
  <si>
    <t>TruVision NVR 70, 400 Mbps, 3U, 84TB</t>
  </si>
  <si>
    <t>TVN-7001-96T</t>
  </si>
  <si>
    <t>TruVision NVR 70, 400 Mbps, 3U, 96TB</t>
  </si>
  <si>
    <t>TVN-7001R-16T</t>
  </si>
  <si>
    <t>TruVision NVR 70, RAID, 400 Mbps, 3U, 16TB</t>
  </si>
  <si>
    <t>TVN-7001R-32T</t>
  </si>
  <si>
    <t>TruVision NVR 70, RAID, 400 Mbps, 3U, 32TB</t>
  </si>
  <si>
    <t>TVN-7001R-48T</t>
  </si>
  <si>
    <t>TruVision NVR 70, RAID, 400 Mbps, 3U, 48TB</t>
  </si>
  <si>
    <t>TVN-7001R-64T</t>
  </si>
  <si>
    <t>TruVision NVR 70, RAID, 400 Mbps, 3U, 64TB</t>
  </si>
  <si>
    <t>TVR-1204CHD-1T</t>
  </si>
  <si>
    <t>TruVision DVR 12HD, HD Hybrid, 4 channel, 50% IP, 1TB</t>
  </si>
  <si>
    <t>TVR-1204CHD-2T</t>
  </si>
  <si>
    <t>TruVision DVR 12HD, HD Hybrid, 4 channel, 50% IP, 2TB</t>
  </si>
  <si>
    <t>TVR-1204HD-KB3</t>
  </si>
  <si>
    <t>TRUVISION DVR 12HD KIT, HD, TVR-1204CHD-1T X 1, TVB-2401 X 4</t>
  </si>
  <si>
    <t>TVR-1204HD-KB4</t>
  </si>
  <si>
    <t>TRUVISION DVR 12HD KIT, FULL HD, TVR-1204CHD-1T X 1, TVB-2403 X 4</t>
  </si>
  <si>
    <t>TVR-1208HD-2T</t>
  </si>
  <si>
    <t>TruVision DVR 12HD, HD Hybrid, 8 channel, 50% IP, 2TB</t>
  </si>
  <si>
    <t>TVR-1208HD-4T</t>
  </si>
  <si>
    <t>TruVision DVR 12HD, HD Hybrid, 8 channel, 50% IP, 4TB</t>
  </si>
  <si>
    <t>TVR-1216HD-2T</t>
  </si>
  <si>
    <t>TruVision DVR 12HD, HD Hybrid, 16 channel, 50% IP, 2TB</t>
  </si>
  <si>
    <t>TVR-1216HD-4T</t>
  </si>
  <si>
    <t>TruVision DVR 12HD, HD Hybrid, 16 channel, 50% IP, 4TB</t>
  </si>
  <si>
    <t>TVR-1216HD-8T</t>
  </si>
  <si>
    <t>TruVision DVR 12HD, HD Hybrid, 16 channel, 50% IP, 8TB</t>
  </si>
  <si>
    <t>TVR-1208HD-KB3</t>
  </si>
  <si>
    <t>TRUVISION DVR 12HD KIT, HD, TVR-1208HD-2T X 1, TVB-2401 X 4</t>
  </si>
  <si>
    <t>TVR-1208HD-KB4</t>
  </si>
  <si>
    <t>TRUVISION DVR 12HD KIT, FULL HD, TVR-1208HD-2T X 1, TVB-2403 X 4</t>
  </si>
  <si>
    <t>TVR-4408HD-2T</t>
  </si>
  <si>
    <t>TruVision DVR 44HD, HD Hybrid, 8 channel, 100% IP, 2TB</t>
  </si>
  <si>
    <t>TVR-4408HD-4T</t>
  </si>
  <si>
    <t>TruVision DVR 44HD, HD Hybrid, 8 channel, 100% IP, 4TB</t>
  </si>
  <si>
    <t>TVR-4408HD-8T</t>
  </si>
  <si>
    <t>TruVision DVR 44HD, HD Hybrid, 8 channel, 100% IP, 8TB</t>
  </si>
  <si>
    <t>TVR-4408HD-12T</t>
  </si>
  <si>
    <t>TruVision DVR 44HD, HD Hybrid, 8 channel, 100% IP, 12TB</t>
  </si>
  <si>
    <t>TVR-4408HD-16T</t>
  </si>
  <si>
    <t>TruVision DVR 44HD, HD Hybrid, 8 channel, 100% IP, 16TB</t>
  </si>
  <si>
    <t>TVR-4408HD-18T</t>
  </si>
  <si>
    <t>TruVision DVR 44HD, HD Hybrid, 8 channel, 100% IP, 18TB</t>
  </si>
  <si>
    <t>TVR-4408HD-24T</t>
  </si>
  <si>
    <t>TruVision DVR 44HD, HD Hybrid, 8 channel, 100% IP, 24TB</t>
  </si>
  <si>
    <t>TVR-4416HD-2T</t>
  </si>
  <si>
    <t>TruVision DVR 44HD, HD Hybrid, 16 channel, 100% IP, 2TB</t>
  </si>
  <si>
    <t>TVR-4416HD-4T</t>
  </si>
  <si>
    <t>TruVision DVR 44HD, HD Hybrid, 16 channel, 100% IP, 4TB</t>
  </si>
  <si>
    <t>TVR-4416HD-8T</t>
  </si>
  <si>
    <t>TruVision DVR 44HD, HD Hybrid, 16 channel, 100% IP, 8TB</t>
  </si>
  <si>
    <t>TVR-4416HD-12T</t>
  </si>
  <si>
    <t>TruVision DVR 44HD, HD Hybrid, 16 channel, 100% IP, 12TB</t>
  </si>
  <si>
    <t>TVR-4416HD-16T</t>
  </si>
  <si>
    <t>TruVision DVR 44HD, HD Hybrid, 16 channel, 100% IP, 16TB</t>
  </si>
  <si>
    <t>GEC-1PVTC-F</t>
  </si>
  <si>
    <t xml:space="preserve">Passive Transceiver, Female BNC, Up-the-Coax, 60 dB CTaNI, </t>
  </si>
  <si>
    <t>Transmission - UTP</t>
  </si>
  <si>
    <t>GEC-PVTC-M</t>
  </si>
  <si>
    <t>Passive Transceiver, Male BNC, Up-the-Coax, 60 dB CTaNI</t>
  </si>
  <si>
    <t>GEC-PVTC-MC</t>
  </si>
  <si>
    <t>Passive Transceiver, w/Coax with Male BNC, Up-the-Coax, 60 dB CTaNI</t>
  </si>
  <si>
    <t>GEC-PVTC-MRTSP</t>
  </si>
  <si>
    <t>Passive Transceiver, Right Angle, Male BNC, w/ Surge Protection, Up-the-Coax, 60 dB CTaNI</t>
  </si>
  <si>
    <t>GEC-PVTC-MCSP</t>
  </si>
  <si>
    <t>Passive Transceiver, 9" Coax with Male BNC, w/ Surge Protection, Up-the-Coax, 60 dB CTaNI</t>
  </si>
  <si>
    <t>GEC-PVTC-MSP</t>
  </si>
  <si>
    <t>Passive Transceiver, Male BNC, w/ Surge Protection, Up-the-Coax, 60 dB CTaNI</t>
  </si>
  <si>
    <t>GEC-1AVT</t>
  </si>
  <si>
    <t>Video Transmitter, w/ Surge Protection &amp; GL isolation, Lever type connectors, Up-the-Coax, 70 dB CTaNI</t>
  </si>
  <si>
    <t>GEC-1AVR-AVC-4</t>
  </si>
  <si>
    <t>Active Receiver, w/ Surge Protection &amp; GL isolation, Lever type connectors, 70 dB CTaNI</t>
  </si>
  <si>
    <t>GEC-4VPHUB</t>
  </si>
  <si>
    <t>4-CH Passive HUB, w/ Surge Protection, Up-the-Coax, 60 dB CTaNI, RJ-45 and Screw Terminal Block</t>
  </si>
  <si>
    <t>GEC-4VARHUB-4</t>
  </si>
  <si>
    <t xml:space="preserve">4-CH Active Receiver, w/ Surge Protection &amp; GL isolation, 70 dB CTaNI, RJ-45 and Screw Terminal Block, w/ AVC, 4,000 ft. &lt; 1.220 m&gt; </t>
  </si>
  <si>
    <t>GEC-8VARHUB-4</t>
  </si>
  <si>
    <t xml:space="preserve">8-CH Active Receiver, w/ Surge Protection &amp; GL isolation, 70 dB CTaNI, RJ-45 and Screw Terminal Block, w/ AVC, 4,000 ft. &lt; 1.220 m&gt; </t>
  </si>
  <si>
    <t>GEC-VCR</t>
  </si>
  <si>
    <t>Passive Video / Power Combiner, w/ Surge Protection &amp; GL isolation, Up-the-Coax, 60 dB CTaNI</t>
  </si>
  <si>
    <t>GEC-VPDBC</t>
  </si>
  <si>
    <t>Passive Video / Power /Data Combiner, w/ Surge Protection &amp; GL isolation, Up-the-Coax, 60 dB CTaNI</t>
  </si>
  <si>
    <t>GEC-VIT</t>
  </si>
  <si>
    <t xml:space="preserve">Video GL Isolation Transformer,  10 Hz to 8 MHz Bandwidth, Up-the-Coax, eliminates DC Offset </t>
  </si>
  <si>
    <t>GE-GL001</t>
  </si>
  <si>
    <t>Coaxial  Video Ground loop isolator</t>
  </si>
  <si>
    <t>GE-GL001H</t>
  </si>
  <si>
    <t>Hi performance video ground loop isolator</t>
  </si>
  <si>
    <t>GE-TTP111VPD</t>
  </si>
  <si>
    <t>Video, Power, Data Transceiver (Terminal connection)</t>
  </si>
  <si>
    <t>GE-TTP111VGA</t>
  </si>
  <si>
    <t>Passive VGA extension kit</t>
  </si>
  <si>
    <t>GE-TVB001</t>
  </si>
  <si>
    <t>Twisted pair video balun (balancing filter)</t>
  </si>
  <si>
    <t>GE-TTP111VT</t>
  </si>
  <si>
    <t>1 Channel Passive Video Transceiver BNC Male to Terminal Block</t>
  </si>
  <si>
    <t>GE-TTP111VL</t>
  </si>
  <si>
    <t xml:space="preserve">1 Channel Passive Video Transceiver with 25 cm mini coax </t>
  </si>
  <si>
    <t>GE-TTP111VS</t>
  </si>
  <si>
    <t>1 Channel Slimline Passive Video Transceiver BNC Male to Terminal Block (GE Exclusive)</t>
  </si>
  <si>
    <t>GE-TTP-111VLH</t>
  </si>
  <si>
    <t>1 Channel Passive video transceiver with extra interference rejection</t>
  </si>
  <si>
    <t>GE-TTP414V</t>
  </si>
  <si>
    <t>4 Channel Passive Video Transceiver 4x BNC Female to 1  RJ-45 Female + 8 PIN Terminal block</t>
  </si>
  <si>
    <t>GE-TTP-414VH</t>
  </si>
  <si>
    <t>4ch Passive video transceiver with extra interference rejection</t>
  </si>
  <si>
    <t>GE-TTA111VT</t>
  </si>
  <si>
    <t>1 Channel Active Video Transmitter  (power adapter included)</t>
  </si>
  <si>
    <t>GE-TTA414VR</t>
  </si>
  <si>
    <t>4 Channel Active Video Receiver (power adapter included)</t>
  </si>
  <si>
    <t>GE-TTA111V</t>
  </si>
  <si>
    <t>Video Transceivers :  TTA111VT+TTA111VR (power adapter included)</t>
  </si>
  <si>
    <t>GE-TPP016</t>
  </si>
  <si>
    <t>16 Port Passive Transceiver Hub In 1U Rack Mounting Panel, Extra Interference Rejection</t>
  </si>
  <si>
    <t>ES3001-4P-4T</t>
  </si>
  <si>
    <t>TVF-1107</t>
  </si>
  <si>
    <t>TruVision 360 Degree IP Dome, 6.0 MPX, PAL, indoor, White</t>
  </si>
  <si>
    <t>TVW-2401</t>
  </si>
  <si>
    <t xml:space="preserve">TruVision HD-TVI Analog Wedge Camera, PAL, 1080p, 2.8 mm lens, true D/N, WDR, 10 m IR, IP66 </t>
  </si>
  <si>
    <t>TVB-2407</t>
  </si>
  <si>
    <t> TruVision HD-TVI Analog Bullet Camera, PAL, 3MPX, 3.6mm Lens, True D/N,  WDR, 20m IR, Dual-Output 960H Monitor or HD-TVI, Coax OSD control, 12VDC, IP66</t>
  </si>
  <si>
    <t>TVB-2405</t>
  </si>
  <si>
    <t>TruVision HD-TVI Analog Bullet Camera, PAL, 1080p, 2.8 to 12 mm motorized lens, true D/N, WDR, 40 m IR, IP66</t>
  </si>
  <si>
    <t>TVB-2406</t>
  </si>
  <si>
    <t>TruVision HD-TVI Analog Bullet Camera, PAL, 1080p, 5 to 50 mm motorized lens with auto focus, true D/N, WDR, 100 m IR, IP66</t>
  </si>
  <si>
    <t>TVB-2408</t>
  </si>
  <si>
    <t> TruVision HD-TVI Analog Bullet Camera, PAL, 3MPX,  2.8 to 12mm Motorized Lens, True D/N, WDR, 40m IR, 960H Monitor or HD-TVI, Coax &amp; button OSD control, 12VDC/24VAC, IP66</t>
  </si>
  <si>
    <t>TVD-2405</t>
  </si>
  <si>
    <t>TruVision HD-TVI Analog Dome Camera, PAL, 1080p, 2.8 to 12 mm motorized lens, true D/N, WDR, 40 m IR, IP66</t>
  </si>
  <si>
    <t>NS3050-8T</t>
  </si>
  <si>
    <t>8-Port 10/100/1000Mbps Unmanaged Industrial Gigabit Ethernet Switch (-40°C to +75°C)</t>
  </si>
  <si>
    <t>NS3502-8P-2T-2S</t>
  </si>
  <si>
    <t>8-Port 10/100/1000Base-T + 2-Port 10/100/1000 + 2-Port 100/1000 SFP Managed Ethernet PoE+ Switch</t>
  </si>
  <si>
    <t>NS3552-16P-2T-2S</t>
  </si>
  <si>
    <t>16-Port Industrial Gigabit Managed PoE+ Switch</t>
  </si>
  <si>
    <t>NS3562-8P-2S</t>
  </si>
  <si>
    <t>8+2 Industrial Gigabit Managed PoE+ Flat Wall Mount Switch</t>
  </si>
  <si>
    <t>TVC-2401</t>
  </si>
  <si>
    <t>TruVision HD-TVI Analog Box Camera, 1080p, True D/N, WDR, PAL</t>
  </si>
  <si>
    <t>TVN-2208-2T</t>
  </si>
  <si>
    <t>TruVision™ NVR 22 recorder, 8 IP channels, 2TB, H.265 NVR, 1.5U</t>
  </si>
  <si>
    <t>TVN-2216P-2T</t>
  </si>
  <si>
    <t>TruVision™ NVR 22P recorder, 16 IP channels, 2TB, H.265 NVR, 2U</t>
  </si>
  <si>
    <t>TVN-2208S-2T</t>
  </si>
  <si>
    <t>TruVision™ NVR 22 recorder, 8 IP channels, integrated PoE switch, 2TB, H.265 NVR</t>
  </si>
  <si>
    <t>TVN-2208S-4T</t>
  </si>
  <si>
    <t>TruVision™ NVR 22 recorder, 8 IP channels, integrated PoE switch, 4TB, H.265 NVR</t>
  </si>
  <si>
    <t>TVN-2208S-8T</t>
  </si>
  <si>
    <t>TruVision™ NVR 22 recorder, 8 IP channels, integrated PoE switch, 8TB, H.265 NVR</t>
  </si>
  <si>
    <t>TVN-2208S-12T</t>
  </si>
  <si>
    <t>TruVision™ NVR 22 recorder, 8 IP channels, integrated PoE switch, 12TB, H.265 NVR</t>
  </si>
  <si>
    <t>TVN-2208S-16T</t>
  </si>
  <si>
    <t>TruVision™ NVR 22 recorder, 8 IP channels, integrated PoE switch, 16TB, H.265 NVR</t>
  </si>
  <si>
    <t>TVN-2208S-18T</t>
  </si>
  <si>
    <t>TruVision™ NVR 22 recorder, 8 IP channels, integrated PoE switch, 18TB, H.265 NVR</t>
  </si>
  <si>
    <t>TVN-2208S-24T</t>
  </si>
  <si>
    <t>TruVision™ NVR 22 recorder, 8 IP channels, integrated PoE switch, 24TB, H.265 NVR</t>
  </si>
  <si>
    <t>TVN-1004-KT1</t>
  </si>
  <si>
    <t>HD Plug-And-Play PoE Surveillance Bundle. Contains 4-Channel Real-Time 4-PoE Port HD NVR with 1TB and 4 Indoor-Outdoor Full HD TVT-5301 Turret Cameras</t>
  </si>
  <si>
    <t>TVN-1004-KB4</t>
  </si>
  <si>
    <t>HD Plug-And-Play PoE Surveillance Bundle. Contains 4-Channel Real-Time 4-PoE Port HD NVR with 1TB and 4 Indoor-Outdoor Full HD TVB-5301 Bullet Cameras</t>
  </si>
  <si>
    <t>TVN-1004-KW4</t>
  </si>
  <si>
    <t>HD Plug-And-Play PoE Surveillance Bundle. Contains 4-Channel Real-Time 4-PoE Port HD NVR with 1TB and 4 Indoor-Outdoor Full HD TVW-5302 Wedge Dome Cameras</t>
  </si>
  <si>
    <t>TVN-1008-KT1</t>
  </si>
  <si>
    <t>HD Plug-And-Play PoE Surveillance Bundle. Contains 8-Channel Real-Time 8-PoE Port HD NVR with 2TB and 4 Indoor-Outdoor Full HD TVT-5301 Turret Cameras</t>
  </si>
  <si>
    <t>TVN-1008-KB4</t>
  </si>
  <si>
    <t>HD Plug-And-Play PoE Surveillance Bundle. Contains 8-Channel Real-Time 8-PoE Port HD NVR with 2TB and 4 Indoor-Outdoor Full HD TVB-5301 Bullet Cameras</t>
  </si>
  <si>
    <t>TVN-1008-KW4</t>
  </si>
  <si>
    <t>HD Plug-And-Play PoE Surveillance Bundle. Contains 8-Channel Real-Time 8-PoE Port HD NVR with 2TB and 4 Indoor-Outdoor Full HD TVW-5302 Wedge Dome Cameras</t>
  </si>
  <si>
    <t>TVN-2216S-2T</t>
  </si>
  <si>
    <t>TruVision™ NVR 22 recorder, 16 IP channels, integrated PoE switch, 2TB, H.265 NVR</t>
  </si>
  <si>
    <t>TVN-2216S-4T</t>
  </si>
  <si>
    <t>TruVision™ NVR 22 recorder, 16 IP channels, integrated PoE switch, 4TB, H.265 NVR</t>
  </si>
  <si>
    <t>TVN-2216S-8T</t>
  </si>
  <si>
    <t>TruVision™ NVR 22 recorder, 16 IP channels, integrated PoE switch, 8TB, H.265 NVR</t>
  </si>
  <si>
    <t>TVN-2216S-12T</t>
  </si>
  <si>
    <t>TruVision™ NVR 22 recorder, 16 IP channels, integrated PoE switch, 12TB, H.265 NVR</t>
  </si>
  <si>
    <t>TVN-2216S-16T</t>
  </si>
  <si>
    <t>TruVision™ NVR 22 recorder, 16 IP channels, integrated PoE switch, 16TB, H.265 NVR</t>
  </si>
  <si>
    <t>TVN-2216S-18T</t>
  </si>
  <si>
    <t>TruVision™ NVR 22 recorder, 16 IP channels, integrated PoE switch, 18TB, H.265 NVR</t>
  </si>
  <si>
    <t>TVN-2216S-24T</t>
  </si>
  <si>
    <t>TruVision™ NVR 22 recorder, 16 IP channels, integrated PoE switch, 24TB, H.265 NVR</t>
  </si>
  <si>
    <t>TVR-1504CHD-1T</t>
  </si>
  <si>
    <t>TruVision™ DVR 15c HD, HD-TVI Hybrid 4 channel compact recorder, 1TB</t>
  </si>
  <si>
    <t>TVR-1504CHD-2T</t>
  </si>
  <si>
    <t>TruVision™ DVR 15c HD, HD-TVI Hybrid 4 channel compact recorder, 2TB</t>
  </si>
  <si>
    <t>TVR-1504CHD-4T</t>
  </si>
  <si>
    <t>TruVision™ DVR 15c HD, HD-TVI Hybrid 4 channel compact recorder, 4TB</t>
  </si>
  <si>
    <t>TVR-1508HD-2T</t>
  </si>
  <si>
    <t>TruVision™ DVR 15 HD, HD-TVI Hybrid 8 channel recorder, 2TB</t>
  </si>
  <si>
    <t>TVR-1508HD-4T</t>
  </si>
  <si>
    <t>TruVision™ DVR 15 HD, HD-TVI Hybrid 8 channel recorder, 4TB</t>
  </si>
  <si>
    <t>TVR-1508HD-8T</t>
  </si>
  <si>
    <t>TruVision™ DVR 15 HD, HD-TVI Hybrid 8 channel recorder, 8TB</t>
  </si>
  <si>
    <t>TVR-1516HD-2T</t>
  </si>
  <si>
    <t>TruVision™ DVR 15 HD, HD-TVI Hybrid 16 channel recorder, 2TB</t>
  </si>
  <si>
    <t>TVR-1516HD-4T</t>
  </si>
  <si>
    <t>TruVision™ DVR 15 HD, HD-TVI Hybrid 16 channel recorder, 4TB</t>
  </si>
  <si>
    <t>TVR-1516HD-8T</t>
  </si>
  <si>
    <t>TruVision™ DVR 15 HD, HD-TVI Hybrid 16 channel recorder, 8TB</t>
  </si>
  <si>
    <t>TVR-1516HD-12T</t>
  </si>
  <si>
    <t>TruVision™ DVR 15 HD, HD-TVI Hybrid 16 channel recorder, 12TB</t>
  </si>
  <si>
    <t>TVN-2232P-2T</t>
  </si>
  <si>
    <t>TruVision™ NVR 22P recorder, 32 IP channels, 2TB, H.265 NVR, 2U</t>
  </si>
  <si>
    <t>TVN-2264P-4T</t>
  </si>
  <si>
    <t>TruVision™ NVR 22P recorder, 64 IP channels, 4TB, H.265 NVR, 2U</t>
  </si>
  <si>
    <t>Internal Ceiling mount Camera Bracket 190mm</t>
  </si>
  <si>
    <t>TVB-5301</t>
  </si>
  <si>
    <t>TruVision IP Fixed Lens Bullet, 2  MPX, 4mm @ F2.0, True D/N, WDR, 25m IR,  IP66, PoE, 12VDC.</t>
  </si>
  <si>
    <t>TVB-5302</t>
  </si>
  <si>
    <t>TruVision IP Fixed Lens Bullet, 4 MPX, 4mm @ F2.0, True D/N, WDR, 25m IR,  IP66,  PoE  /12VDC</t>
  </si>
  <si>
    <t>TVB-5303</t>
  </si>
  <si>
    <t>TruVision IP VF Bullet Camera, 2 MPX, 2.8 to 12mm  Lens, true D/N,  WDR, 30m IR, Audio, Alarm, MICRO SD/SDHC/SDXC slot, IP66, PoE   /12VDC</t>
  </si>
  <si>
    <t>TVB-5304</t>
  </si>
  <si>
    <t>TruVision IP VF Bullet Camera, 4 MPX, 2.8 to 12mm n Lens, true D/N,  WDR, 30m IR, Audio, Alarm, MICRO SD/SDHC/SDXC slot, IP66, PoE  /12VDC</t>
  </si>
  <si>
    <t>TVD-5301</t>
  </si>
  <si>
    <t>TruVision IP Mini Dome, 2 MPX, 2.8mm, True D/N, WDR, 15m IR, Audio, Alarm, MICRO SD/SDHC/SDXC slot, IP66, PoE  / 12VDC, BNC</t>
  </si>
  <si>
    <t>TVD-5302</t>
  </si>
  <si>
    <t>TruVision IP Mini Dome, 4 MPX, 2.8mm, True D/N, WDR,  15m IR, Audio, Alarm, MICRO SD/SDHC/SDXC slot, IP66, PoE  / 12VDC, BNC</t>
  </si>
  <si>
    <t>TVD-5303</t>
  </si>
  <si>
    <t>TruVision IP Outdoor  VF Mini Dome, 2 MPX, 2.8 to 12mm, True D/N, WDR, 30m IR, Audio, Alarm, MICRO SD/SDHC/SDXC slot, IP66, PoE / 12VDC, BNC</t>
  </si>
  <si>
    <t>TVD-5304</t>
  </si>
  <si>
    <t>TruVision IP Outdoor VF Mini Dome, 4 MPX, 2.8 to 12mm, True D/N, WDR, 30m IR, Audio, Alarm, MICRO SD/SDHC/SDXC slot, IP66, PoE  / 12VDC, BNC</t>
  </si>
  <si>
    <t>TVW-5305</t>
  </si>
  <si>
    <t>TruVision IR Wedge, 4 MPX, True D/N, WDR, 10m IR, 2.8mm @ F2.0, Built-in Mic, Audio, Alarm, MICRO SD/SDHC/SDXC slot, PoE  /12VDC, IP66, IK8, Gray</t>
  </si>
  <si>
    <t>TVW-5304</t>
  </si>
  <si>
    <t>TruVision IR Wedge, 2 MPX, True D/N, WDR, 10m IR, 2.8mm @ F2.0, Built-in Mic, Audio, Alarm, MICRO SD/SDHC/SDXC slot, PoE  /12VDC, IP66, IK8, Black</t>
  </si>
  <si>
    <t>TVW-5303</t>
  </si>
  <si>
    <t>TruVision IR Wedge, 2 MPX, True D/N, WDR, 10m IR, 2.8mm @ F2.0, Built-in Mic, Audio, Alarm, MICRO SD/SDHC/SDXC slot, PoE  /12VDC, IP66, IK8, White</t>
  </si>
  <si>
    <t>TVW-5302</t>
  </si>
  <si>
    <t>TruVision IR Wedge, 2 MPX, True D/N, WDR, 10m IR, 2.8mm @ F2.0, Built-in Mic, Audio, Alarm, MICRO SD/SDHC/SDXC slot, PoE  /12VDC, IP66, IK8, Gray</t>
  </si>
  <si>
    <t>TVW-5301</t>
  </si>
  <si>
    <t>TruVision Wedge, 2 MPX, True D/N, WDR, 2mm @ F2.0, Built-in Mic, Audio, Alarm, MICRO SD/SDHC/SDXC slot, PoE  /12VDC, IP66, IK8, Gray</t>
  </si>
  <si>
    <t>TVT-5306</t>
  </si>
  <si>
    <t>TruVision IR Turret, 4 MPX, True D/N, WDR, 30m IR, 2.8mm @ F2.0, PoE  /12VDC, IP66,  Black</t>
  </si>
  <si>
    <t>TVT-5305</t>
  </si>
  <si>
    <t>TruVision IR Turret, 4 MPX, True D/N, WDR, 30m IR, 2.8mm @ F2.0, PoE  /12VDC, IP66,  White</t>
  </si>
  <si>
    <t>TVT-5304</t>
  </si>
  <si>
    <t>TruVision IR Turret, 4 MPX, True D/N, WDR, 30m IR, 2.8mm @ F2.0, PoE  /12VDC, IP66,  Gray</t>
  </si>
  <si>
    <t>TVT-5303</t>
  </si>
  <si>
    <t>TruVision IR Turret, 2 MPX, True D/N, WDR, 30m IR, 2.8mm @ F2.0, PoE  /12VDC, IP66,  Black</t>
  </si>
  <si>
    <t>TVT-5302</t>
  </si>
  <si>
    <t>TruVision IR Turret, 2 MPX, True D/N, WDR, 30m IR, 2.8mm @ F2.0, PoE  /12VDC, IP66,  White</t>
  </si>
  <si>
    <t>TVT-5301</t>
  </si>
  <si>
    <t>TruVision IR Turret, 2 MPX, True D/N, WDR, 30m IR, 2.8mm @ F2.0, PoE  /12VDC, IP66, Gray</t>
  </si>
  <si>
    <t>TVC-5401</t>
  </si>
  <si>
    <t>TruVision IP Box Camera, H.265/H.264, 2.0MPX , Super Low Light, WDR, True D/N, Auto Back Focus, Audio, Alarm, BNC, micro SD/SHDC slot , Intelligence, POE (802.3-af) /12VDC/24VAC</t>
  </si>
  <si>
    <t>TVC-5402</t>
  </si>
  <si>
    <t>TruVision IP Box Camera, H.265/H.264, 3.0MPX , WDR, True D/N, Auto Back Focus, Audio, Alarm, BNC, micro SD/SHDC slot, Intelligence, POE (802.3-af) /12VDC/24VAC</t>
  </si>
  <si>
    <t>TVC-5403</t>
  </si>
  <si>
    <t>TruVision IP Box Camera, H.265/H.264, 5.0MPX , DWDR, True D/N, Auto Back Focus, Audio, Alarm, BNC, micro SD/SHDC slot, Intelligence, POE (802.3-af) /12VDC/24VAC</t>
  </si>
  <si>
    <t>TVB-5401</t>
  </si>
  <si>
    <t>TruVision IP Bullet Camera, H.265/H.264, 2.0MPX , 2.8 to 12mm motorized lens, Super Low Light,  WDR, True D/N, 50m IR,  Audio, Alarm, BNC, micro SD/SHDC slot, Intelligence, POE (802.3-af) /12VDC, Heater, IP66</t>
  </si>
  <si>
    <t>TVB-5402</t>
  </si>
  <si>
    <t>TruVision IP Bullet Camera, H.265/H.264, 2.0MPX , 8 to 32mm motorized lens, Super Low Light,  WDR, True D/N, 80m IR,  Audio, Alarm, BNC, micro SD/SHDC slot, Intelligence, POE (802.3-af) /12VDC, Heater, IP66</t>
  </si>
  <si>
    <t>TVB-5403</t>
  </si>
  <si>
    <t xml:space="preserve">TruVision IP Bullet Camera, H.265/H.264, 3.0MPX , 2.8 to 12mm motorized lens, WDR, True D/N, 50m IR,  Audio, Alarm, BNC, micro SD/SHDC slot, Intelligence, POE (802.3-af) /12VDC, Heater, IP66 </t>
  </si>
  <si>
    <t>TVB-5404</t>
  </si>
  <si>
    <t xml:space="preserve">TruVision IP Bullet Camera, H.265/H.264, 3.0MPX , 8 to 32mm motorized lens, WDR, True D/N, 80m IR,  Audio, Alarm, BNC, micro SD/SHDC slot, Intelligence, POE (802.3-af) /12VDC, Heater, IP66 </t>
  </si>
  <si>
    <t>TVB-5405</t>
  </si>
  <si>
    <t xml:space="preserve">TruVision IP Bullet Camera, H.265/H.264, 5.0MPX , 2.8 to 12mm motorized lens, WDR, True D/N, 50m IR,  Audio, Alarm, BNC, micro SD/SHDC slot, Intelligence, POE (802.3-af) /12VDC, Heater, IP66 </t>
  </si>
  <si>
    <t>TVD-5401</t>
  </si>
  <si>
    <t>TruVision IP Mini Dome Camera, H.265/H.264, 2.0MPX , 2.8 to 12mm motorized lens, Super Low Light, WDR, True D/N, 30m IR,  Audio, Alarm, BNC, micro SD/SHDC slot, Intelligence, POE (802.3-at) /12VDC, indoor, IK10</t>
  </si>
  <si>
    <t>TVD-5402</t>
  </si>
  <si>
    <t>TruVision IP Mini Dome Camera, H.265/H.264, 3.0MPX , 2.8 to 12mm motorized lens, WDR, True D/N, 30m IR,  Audio, Alarm, BNC, micro SD/SHDC slot, Intelligence, POE (802.3-at) /12VDC,  indoor, IK10</t>
  </si>
  <si>
    <t>TVD-5403</t>
  </si>
  <si>
    <t>TruVision IP Mini Dome Camera, H.265/H.264, 5.0MPX , 2.8 to 12mm motorized lens, DWDR, True D/N, 30m IR,  Audio, Alarm, BNC, micro SD/SHDC slot, Intelligence, POE (802.3-at) /12VDC,  indoor, IK10</t>
  </si>
  <si>
    <t>TVD-5404</t>
  </si>
  <si>
    <t>TruVision IP Outdoor Dome Camera, H.265/H.264, 2.0MPX , 2.8 to 12mm Motorized lens, Super Low Light, WDR, True D/N, 30m IR,  Audio, Alarm, BNC, micro SD/SHDC slot, Intelligence, POE (802.3-at) /12VDC, Heater, IP66, IK10</t>
  </si>
  <si>
    <t>TVD-5405</t>
  </si>
  <si>
    <t>TruVision IP Outdoor Dome Camera, H.265/H.264, 2.0MPX , 8 to 32mm  Motorized lens, Super Low Light, WDR, True D/N, 50m IR,  Audio, Alarm, BNC, micro SD/SHDC slot, Intelligence, POE (802.3-at) /12VDC, Heater, IP66, IK10</t>
  </si>
  <si>
    <t>TVD-5406</t>
  </si>
  <si>
    <t>TruVision IP Outdoor  Dome Camera,H.265/H.264, 3.0MPX , 2.8 to 12mm Motorized lens, WDR, True D/N, 30m IR,  Audio, Alarm, BNC,  micro SD/SHDC slot, Intelligence, POE (802.3-at) /12VDC, Heater, IP66, IK10</t>
  </si>
  <si>
    <t>TVD-5407</t>
  </si>
  <si>
    <t>TruVision IP Outdoor Dome Camera, H.265/H.264, 3.0MPX , 8 to 32mm  Motorized lens, WDR, True D/N, 50m IR,  Audio, Alarm, BNC,  micro SD/SHDC slot, Intelligence, POE (802.3-at) /12VDC, Heater, IP66, IK10</t>
  </si>
  <si>
    <t>TVD-5408</t>
  </si>
  <si>
    <t>TruVision IP Outdoor Dome Camera, H.265/H.264, 5.0MPX , 2.8 to 12mm Motorized lens, DWDR, True D/N, 30m IR,  Audio, Alarm, BNC, micro SD/SHDC slot, Intelligence, POE (802.3-at) /12VDC, Heater, IP66, IK10</t>
  </si>
  <si>
    <t>TVP-2401</t>
  </si>
  <si>
    <t>Truvision HD-TVI Analog PTZ,  PAL, 1080P, 30X, DWDR, Wall Mount, CVBS &amp; TVI Dual-Output, TVI/RS485/RS422 Control, 24VAC, IP66</t>
  </si>
  <si>
    <t>TVP-2402</t>
  </si>
  <si>
    <t>Truvision HD-TVI Analog PTZ,  PAL, 1080P, 30X, DWDR, Surface / Flush mount, CVBS &amp; TVI Dual-Output, TVI/RS485/RS422 Control, 24VAC, IP54, PAL</t>
  </si>
  <si>
    <t>TVT-2401</t>
  </si>
  <si>
    <t> TruVision HD-TVI Analog Turret Camera, PAL, 3MPX, 2.8mm Lens, True D/N,  WDR, 20m IR, Dual Output 960H Monitor or HD-TVI, Coax OSD control, 12VDC, IP66</t>
  </si>
  <si>
    <t>TVT-2402</t>
  </si>
  <si>
    <t> TruVision HD-TVI Analog Turret Camera, PAL 3MPX, 2.8 to 12mm  Motorized Lens, True D/N, WDR, 40m IR, Dual Output 960H Monitor or HD-TVI, Coax &amp; button OSD control, 12VDC, IP66</t>
  </si>
  <si>
    <t>POE303-EX-4P</t>
  </si>
  <si>
    <t>POE-Ultra to Gigabit Ethernet 4-port PoE+ Extender</t>
  </si>
  <si>
    <t>POE303-MS</t>
  </si>
  <si>
    <t>Gigabit Power over Ethernet Injector (POE-Ultra)</t>
  </si>
  <si>
    <t>NS3503-16P-4C</t>
  </si>
  <si>
    <t>16-Port Gigabit Ultra-PoE Managed Switch</t>
  </si>
  <si>
    <t>GEC-8VPHUB</t>
  </si>
  <si>
    <t>8-CH Passive HUB, w/ Surge Protection, 1U, Up-the-Coax, 60 dB CTaNI, RJ-45 and Screw Terminal Block</t>
  </si>
  <si>
    <t>GEC-16VPHUB</t>
  </si>
  <si>
    <t>16-CH Passive HUB, w/ Surge Protection, 1U, Up-the-Coax, 60 dB CTaNI, RJ-45 and Screw Terminal Block</t>
  </si>
  <si>
    <t>GEC-32VPHUB</t>
  </si>
  <si>
    <t>32-CH Passive HUB, w/ Surge Protection, 1U, Up-the-Coax, 60 dB CTaNI, RJ-45 and Screw Terminal Block</t>
  </si>
  <si>
    <t>GEC-16VARHUB-4</t>
  </si>
  <si>
    <t xml:space="preserve">16-CH Active Receiver, w/ Surge Protection &amp; GL isolation, 70 dB CTaNI, RJ-45 and Screw Terminal Block, w/ AVC, 4,000 ft. &lt; 1.220 m&gt; </t>
  </si>
  <si>
    <t>GEC-32VARHUB-4</t>
  </si>
  <si>
    <t xml:space="preserve">32-CH Active Receiver, w/ Surge Protection &amp; GL isolation, 70 dB CTaNI, RJ-45 and Screw Terminal Block, w/ AVC, 4,000 ft. &lt; 1.220 m&gt; </t>
  </si>
  <si>
    <t>GEC-8VARHUB-6.5</t>
  </si>
  <si>
    <t xml:space="preserve">8-CH Active Receiver, w/ Surge Protection &amp; GL isolation, 70 dB CTaNI, RJ-45 and Screw Terminal Block, w/ AVC, 6,000 ft. &lt; 1.830 m&gt; </t>
  </si>
  <si>
    <t>GEC-16VARHUB-6.5</t>
  </si>
  <si>
    <t xml:space="preserve">16-CH Active Receiver, w/ Surge Protection &amp; GL isolation, 70 dB CTaNI, RJ-45 and Screw Terminal Block, w/ AVC, 6,000 ft. &lt; 1.830 m&gt; </t>
  </si>
  <si>
    <t>GEC-VCR12V</t>
  </si>
  <si>
    <t>Passive Video / Power /Data Combiner, w/ Surge Protection &amp; GL isolation, Up-the-Coax, 60 dB CTaNI, 24/12V DC Converter</t>
  </si>
  <si>
    <t>GEC-16VDPC</t>
  </si>
  <si>
    <t>16-CH Passive Video / Power /Data Combiner, 16CH over 4 CAT-5 cable Hub, w/ Surge Protection &amp; GL isolation, 1U, 60 dB CTaNI, Power indicator LEDs per camera</t>
  </si>
  <si>
    <t>GEC-8PVPDTCHUB</t>
  </si>
  <si>
    <t>8-CH Passive Video / Power /Data Combiner, w/ Surge Protection &amp; GL isolation, 1U, 60 dB CTaNI, built in 24/28 VAC, 6A PSU, 1 A max per channel, Power indicator LEDs per camera</t>
  </si>
  <si>
    <t>GEC-16PVPDTCHUB</t>
  </si>
  <si>
    <t xml:space="preserve">16-CH Passive Video / Power /Data Combiner, w/ Surge Protection &amp; GL isolation, 1U, 60dB CTaNI, built in 24/28 VAC, 12A PSU, 1 A max per channel, Power indicator LEDs per camera </t>
  </si>
  <si>
    <t>GEC-16VDPBC</t>
  </si>
  <si>
    <t xml:space="preserve">16 CH Passive Video / Power Combiner, w/ Surge Protection &amp; GL isolation, Up-the-Coax, 60dB CTaNI </t>
  </si>
  <si>
    <t>PS48VDC72W-EU</t>
  </si>
  <si>
    <t>90-264Volt Input 48VDC 1.5Amp Output PowerSupply with EU wallplug</t>
  </si>
  <si>
    <t>TVF-1105</t>
  </si>
  <si>
    <t>TruVision 360 Degree IP Dome, 3.0 MPX, PAL, WDR, Indoor,1.19mm fisheye lens, true D/N, 10m IR, 2 way audio (built-in mic &amp; speaker), SD/SHDC slot, PoE (803.af) /12VDC, white</t>
  </si>
  <si>
    <t>TVF-1106</t>
  </si>
  <si>
    <t>TruVision 360 Degree IP Dome, 3.0 MPX, PAL, WDR, Outdoor, 1.19mm fisheye lens, true D/N, 10m IR, 2 way audio (built-in mic &amp; speaker), SD/SHDC slot, PoE (803.af) /12VDC,IP66, IK10, white</t>
  </si>
  <si>
    <t>TVF-1108</t>
  </si>
  <si>
    <t>TruVision 360 Degree IP Dome, 6.0 MPX, PAL, outdoor, IP66, IK10, White</t>
  </si>
  <si>
    <t>TVT-4401</t>
  </si>
  <si>
    <t xml:space="preserve">3MPX HD-TVI, NTSC, 2.8mm Turret </t>
  </si>
  <si>
    <t>TVR-4416HD-18T</t>
  </si>
  <si>
    <t>TruVision DVR 44HD, HD Hybrid, 16 channel, 100% IP, 18TB</t>
  </si>
  <si>
    <t>TVR-4416HD-24T</t>
  </si>
  <si>
    <t>TruVision DVR 44HD, HD Hybrid, 16 channel, 100% IP, 24TB</t>
  </si>
  <si>
    <t>TVN-2208-4T</t>
  </si>
  <si>
    <t>TruVision™ NVR 22 recorder, 8 IP channels, 4TB, H.265 NVR, 1.5U</t>
  </si>
  <si>
    <t>TVN-2208-8T</t>
  </si>
  <si>
    <t>TruVision™ NVR 22 recorder, 8 IP channels, 8TB, H.265 NVR, 1.5U</t>
  </si>
  <si>
    <t>TVN-2208-12T</t>
  </si>
  <si>
    <t>TruVision™ NVR 22 recorder, 8 IP channels, 12TB, H.265 NVR, 1.5U</t>
  </si>
  <si>
    <t>TVN-2208-16T</t>
  </si>
  <si>
    <t>TruVision™ NVR 22 recorder, 8 IP channels, 16TB, H.265 NVR, 1.5U</t>
  </si>
  <si>
    <t>TVN-2208-18T</t>
  </si>
  <si>
    <t>TVN-2208-24T</t>
  </si>
  <si>
    <t>TVN-2216P-4T</t>
  </si>
  <si>
    <t>TruVision™ NVR 22P recorder, 16 IP channels, 4TB, H.265 NVR, 2U</t>
  </si>
  <si>
    <t>TVN-2216P-8T</t>
  </si>
  <si>
    <t>TruVision™ NVR 22P recorder, 16 IP channels, 8TB, H.265 NVR, 2U</t>
  </si>
  <si>
    <t>TVN-2216P-12T</t>
  </si>
  <si>
    <t>TruVision™ NVR 22P recorder, 16 IP channels, 12TB, H.265 NVR, 2U</t>
  </si>
  <si>
    <t>TVN-2216P-16T</t>
  </si>
  <si>
    <t>TruVision™ NVR 22P recorder, 16 IP channels, 16TB, H.265 NVR, 2U</t>
  </si>
  <si>
    <t>TVN-2216P-18T</t>
  </si>
  <si>
    <t>TruVision™ NVR 22P recorder, 16 IP channels, 18TB, H.265 NVR, 2U</t>
  </si>
  <si>
    <t>TVN-2216P-24T</t>
  </si>
  <si>
    <t>TruVision™ NVR 22P recorder, 16 IP channels, 24TB, H.265 NVR, 2U</t>
  </si>
  <si>
    <t>TVN-2216P-32T</t>
  </si>
  <si>
    <t>TruVision™ NVR 22P recorder, 16 IP channels, 32TB, H.265 NVR, 2U</t>
  </si>
  <si>
    <t>TVN-2216P-36T</t>
  </si>
  <si>
    <t>TruVision™ NVR 22P recorder, 16 IP channels, 36TB, H.265 NVR, 2U</t>
  </si>
  <si>
    <t>TVN-2216P-42T</t>
  </si>
  <si>
    <t>TruVision™ NVR 22P recorder, 16 IP channels, 42TB, H.265 NVR, 2U</t>
  </si>
  <si>
    <t>TVN-2216P-48T</t>
  </si>
  <si>
    <t>TruVision™ NVR 22P recorder, 16 IP channels, 48TB, H.265 NVR, 2U</t>
  </si>
  <si>
    <t>TVN-2216-2T</t>
  </si>
  <si>
    <t>TruVision™ NVR 22 recorder, 16 IP channels, 2TB, H.265 NVR, 1.5U</t>
  </si>
  <si>
    <t>TVN-2216-4T</t>
  </si>
  <si>
    <t>TruVision™ NVR 22 recorder, 16 IP channels, 4TB, H.265 NVR, 1.5U</t>
  </si>
  <si>
    <t>TVN-2216-8T</t>
  </si>
  <si>
    <t>TruVision™ NVR 22 recorder, 16 IP channels, 8TB, H.265 NVR, 1.5U</t>
  </si>
  <si>
    <t>TVN-2216-12T</t>
  </si>
  <si>
    <t>TruVision™ NVR 22 recorder, 16 IP channels, 12TB, H.265 NVR, 1.5U</t>
  </si>
  <si>
    <t>TVN-2216-16T</t>
  </si>
  <si>
    <t>TruVision™ NVR 22 recorder, 16 IP channels, 16TB, H.265 NVR, 1.5U</t>
  </si>
  <si>
    <t>TVN-2216-18T</t>
  </si>
  <si>
    <t>TruVision™ NVR 22 recorder, 16 IP channels, 18TB, H.265 NVR, 1.5U</t>
  </si>
  <si>
    <t>TVN-2216-24T</t>
  </si>
  <si>
    <t>TruVision™ NVR 22 recorder, 16 IP channels, 24TB, H.265 NVR, 1.5U</t>
  </si>
  <si>
    <t>TVN-2232P-4T</t>
  </si>
  <si>
    <t>TruVision™ NVR 22P recorder, 32 IP channels, 4TB, H.265 NVR, 2U</t>
  </si>
  <si>
    <t>TVN-2232P-8T</t>
  </si>
  <si>
    <t>TruVision™ NVR 22P recorder, 32 IP channels, 8TB, H.265 NVR, 2U</t>
  </si>
  <si>
    <t>TVN-2232P-12T</t>
  </si>
  <si>
    <t>TruVision™ NVR 22P recorder, 32 IP channels, 12TB, H.265 NVR, 2U</t>
  </si>
  <si>
    <t>TVN-2232P-16T</t>
  </si>
  <si>
    <t>TruVision™ NVR 22P recorder, 32 IP channels, 16TB, H.265 NVR, 2U</t>
  </si>
  <si>
    <t>TVN-2232P-18T</t>
  </si>
  <si>
    <t>TruVision™ NVR 22P recorder, 32 IP channels, 18TB, H.265 NVR, 2U</t>
  </si>
  <si>
    <t>TVN-2232P-24T</t>
  </si>
  <si>
    <t>TruVision™ NVR 22P recorder, 32 IP channels, 24TB, H.265 NVR, 2U</t>
  </si>
  <si>
    <t>TVN-2232P-32T</t>
  </si>
  <si>
    <t>TruVision™ NVR 22P recorder, 32 IP channels, 32TB, H.265 NVR, 2U</t>
  </si>
  <si>
    <t>TVN-2232P-36T</t>
  </si>
  <si>
    <t>TruVision™ NVR 22P recorder, 32 IP channels, 36TB, H.265 NVR, 2U</t>
  </si>
  <si>
    <t>TVN-2232P-42T</t>
  </si>
  <si>
    <t>TruVision™ NVR 22P recorder, 32 IP channels, 42TB, H.265 NVR, 2U</t>
  </si>
  <si>
    <t>TVN-2232P-48T</t>
  </si>
  <si>
    <t>TruVision™ NVR 22P recorder, 32 IP channels, 48TB, H.265 NVR, 2U</t>
  </si>
  <si>
    <t>TVN-2264P-8T</t>
  </si>
  <si>
    <t>TruVision™ NVR 22P recorder, 64 IP channels, 8TB, H.265 NVR, 2U</t>
  </si>
  <si>
    <t>TVN-2264P-12T</t>
  </si>
  <si>
    <t>TruVision™ NVR 22P recorder, 64 IP channels, 12TB, H.265 NVR, 2U</t>
  </si>
  <si>
    <t>TVN-2264P-16T</t>
  </si>
  <si>
    <t>TruVision™ NVR 22P recorder, 64 IP channels, 16TB, H.265 NVR, 2U</t>
  </si>
  <si>
    <t>TVN-2264P-18T</t>
  </si>
  <si>
    <t>TruVision™ NVR 22P recorder, 64 IP channels, 18TB, H.265 NVR, 2U</t>
  </si>
  <si>
    <t>TVN-2264P-24T</t>
  </si>
  <si>
    <t>TruVision™ NVR 22P recorder, 64 IP channels, 24TB, H.265 NVR, 2U</t>
  </si>
  <si>
    <t>TVN-2264P-32T</t>
  </si>
  <si>
    <t>TruVision™ NVR 22P recorder, 64 IP channels, 32TB, H.265 NVR, 2U</t>
  </si>
  <si>
    <t>TVN-2264P-36T</t>
  </si>
  <si>
    <t>TruVision™ NVR 22P recorder, 64 IP channels, 36TB, H.265 NVR, 2U</t>
  </si>
  <si>
    <t>TVN-2264P-42T</t>
  </si>
  <si>
    <t>TruVision™ NVR 22P recorder, 64 IP channels, 42TB, H.265 NVR, 2U</t>
  </si>
  <si>
    <t>TVN-2264P-48T</t>
  </si>
  <si>
    <t>TruVision™ NVR 22P recorder, 64 IP channels, 48TB, H.265 NVR, 2U</t>
  </si>
  <si>
    <t>TVR-1504HD-KB1</t>
  </si>
  <si>
    <t>TruVision DVR 15HD kit, HD-TVI, TVR-1504CHD-1T with 4 x TVB-2401</t>
  </si>
  <si>
    <t>TVR-1504HD-KB2</t>
  </si>
  <si>
    <t xml:space="preserve">TruVision DVR 15HD kit, HD-TVI, TVR-1504CHD-1T with 4 x TVB-2403 </t>
  </si>
  <si>
    <t>TVR-1504HD-KT1</t>
  </si>
  <si>
    <t>TruVision DVR 15HD kit, HD-TVI, TVR-1504CHD-1T with 4 x TVT-2401, 3 MPX</t>
  </si>
  <si>
    <t>TVR-1508HD-KB1</t>
  </si>
  <si>
    <t xml:space="preserve">TruVision DVR 15HD kit, HD-TVI, TVR-1508HD-2T with 4 x TVB-2401 </t>
  </si>
  <si>
    <t>TVR-1508HD-KB2</t>
  </si>
  <si>
    <t>TruVision DVR 15HD kit, HD-TVI, TVR-1508HD-2T with 4 x TVB-2403</t>
  </si>
  <si>
    <t>TVR-1508HD-KW1</t>
  </si>
  <si>
    <t>TruVision DVR 15HD kit, HD-TVI, TVR-1508HD-2T with 4 x TVW-2401, 1080P</t>
  </si>
  <si>
    <t>TVR-1508HD-KT1</t>
  </si>
  <si>
    <t>TruVision DVR 15HD kit, HD-TVI, TVR-1508HD-2T with 4 x TVT-2401, 3MPX</t>
  </si>
  <si>
    <t>WMC251-1W-1T-300</t>
  </si>
  <si>
    <t>IP55 803-22B/G/N 2.4GHZ 300MBPS OUTDOOR WLAN AP/BRIDGE/ROUTER  BUILT IN 14DBI</t>
  </si>
  <si>
    <t>Transmission - Wireless network</t>
  </si>
  <si>
    <t>WMC251-1W-2T-150</t>
  </si>
  <si>
    <t>IP55 803-22B/G/N 150 MBPS OUTDOOR WLAN AP/BRIDGE/ROUTER  12DBI PATCH ANTENNA, OPTIONAL RF</t>
  </si>
  <si>
    <t>WMC252-1W-1T-300</t>
  </si>
  <si>
    <t>IP55 802.11A/N, 5GHZ, 300MBPS OUTDOOR WLAN CPE, BUILT-IN 14 DBI ANTENNA</t>
  </si>
  <si>
    <t>WMC303-1W-1T-1200</t>
  </si>
  <si>
    <t>1200MBPS 802.11AC DUAL BAND CEILING MOUNT WIRELESS ACCESS POINT</t>
  </si>
  <si>
    <t>ANT-CBL-60CM</t>
  </si>
  <si>
    <t>RP-SMA(MALE) TO N-MALE (MALE PIN)  CFD-200 ANTENNA CABLE 0.6 M LENGTH 0.5DB LOSS  50 OHMS</t>
  </si>
  <si>
    <t>ANT-CBL-6M</t>
  </si>
  <si>
    <t>RP-SMA(MALE) TO N-MALE (MALE PIN)  CFD-200 ANTENNA CABLE 6 M LENGTH 3.5DB LOSS  50 OHMS</t>
  </si>
  <si>
    <t>ANT-OMN-2G-15DB</t>
  </si>
  <si>
    <t>2400-2485MHZ OMI-DIRECTIONAL ANTENNA POINT TO POINT 15 DBI GENERAL PURPOSE  360 DEGREES</t>
  </si>
  <si>
    <t>ANT-PNL-2G-18DB</t>
  </si>
  <si>
    <t>2400-2485MHZ  UNI-DIRECTIONAL FLAT PANEL POINT TO POINT 18 DBI  30H/25V DEGREES</t>
  </si>
  <si>
    <t>ANT-PNL-2G-9DB</t>
  </si>
  <si>
    <t>2400-2485MHZ  UNI-DIRECTIONAL FLAT PANEL POINT TO POINT 9 DBI   75H/75V DEGREES</t>
  </si>
  <si>
    <t>ANT-UNI-2G-21DB</t>
  </si>
  <si>
    <t>2400-2485MHZ  UNI-DIRECTIONAL GRID POINT TO POINT  21 DBI  9H/8V DEGREES</t>
  </si>
  <si>
    <t>TVR-4508HD-2T</t>
  </si>
  <si>
    <t>TruVision DVR 45HD, HD Hybrid, 8 channel, 100%IP, 2TB</t>
  </si>
  <si>
    <t>TVR-4508HD-4T</t>
  </si>
  <si>
    <t>TruVision DVR 45HD, HD Hybrid, 8 channel, 100%IP, 4TB</t>
  </si>
  <si>
    <t>TVR-4508HD-6T</t>
  </si>
  <si>
    <t>TruVision DVR 45HD, HD Hybrid, 8 channel, 100%IP, 6TB</t>
  </si>
  <si>
    <t>TVR-4508HD-8T</t>
  </si>
  <si>
    <t>TruVision DVR 45HD, HD Hybrid, 8 channel, 100%IP, 8TB</t>
  </si>
  <si>
    <t>TVR-4508HD-12T</t>
  </si>
  <si>
    <t>TruVision DVR 45HD, HD Hybrid, 8 channel, 100%IP, 12TB</t>
  </si>
  <si>
    <t>TVR-4508HD-16T</t>
  </si>
  <si>
    <t>TruVision DVR 45HD, HD Hybrid, 8 channel, 100%IP, 16TB</t>
  </si>
  <si>
    <t>TVR-4508HD-18T</t>
  </si>
  <si>
    <t>TruVision DVR 45HD, HD Hybrid, 8 channel, 100%IP, 18TB</t>
  </si>
  <si>
    <t>TVR-4508HD-24T</t>
  </si>
  <si>
    <t>TruVision DVR 45HD, HD Hybrid, 8 channel, 100%IP, 24TB</t>
  </si>
  <si>
    <t>TVR-4516HD-2T</t>
  </si>
  <si>
    <t>TruVision DVR 45HD, HD Hybrid, 16 channel, 100%IP, 2TB</t>
  </si>
  <si>
    <t>TVR-4516HD-4T</t>
  </si>
  <si>
    <t>TruVision DVR 45HD, HD Hybrid, 16 channel, 100%IP, 4TB</t>
  </si>
  <si>
    <t>TVR-4516HD-6T</t>
  </si>
  <si>
    <t>TruVision DVR 45HD, HD Hybrid, 16 channel, 100% IP, 6T</t>
  </si>
  <si>
    <t>TVR-4516HD-8T</t>
  </si>
  <si>
    <t>TruVision DVR 45HD, HD Hybrid, 16 channel, 100%IP, 8TB</t>
  </si>
  <si>
    <t>TVR-4516HD-12T</t>
  </si>
  <si>
    <t>TruVision DVR 45HD, HD Hybrid, 16 channel, 100%IP, 12TB</t>
  </si>
  <si>
    <t>TVR-4516HD-16T</t>
  </si>
  <si>
    <t>TruVision DVR 45HD, HD Hybrid, 16 channel, 100%IP, 16TB</t>
  </si>
  <si>
    <t>TVR-4516HD-18T</t>
  </si>
  <si>
    <t>TruVision DVR 45HD, HD Hybrid, 16 channel, 100%IP, 18TB</t>
  </si>
  <si>
    <t>TVR-4516HD-24T</t>
  </si>
  <si>
    <t>TruVision DVR 45HD, HD Hybrid, 16 channel, 100%IP, 24TB</t>
  </si>
  <si>
    <t>ALR/24</t>
  </si>
  <si>
    <t>Power supply unit 230Vac/24Vac, 400mA</t>
  </si>
  <si>
    <t>TVL-001</t>
  </si>
  <si>
    <t>TruVision 3 MPX  lens, 2.7 to 12mm VF, F1.2, CS mount, 1/2.7", CS, Auto-iris, IR Sensitive,  for up to 3 MPX  box cameras, not for TruVision Super Low Light box cameras</t>
  </si>
  <si>
    <t>TVL-002</t>
  </si>
  <si>
    <t>TruVision 3 MPX  lens,5 to 50mm VF, F1.7, CS mount, 1/2.7", CS, Auto-iris, IR Sensitive, for up to 3 MPX  box cameras, not for TruVision Super Low Light box cameras</t>
  </si>
  <si>
    <t>TVL-003</t>
  </si>
  <si>
    <t>TruVision 8 MPX  lens, 3.8 to 16mm VF, F1.5, CS, IR Sensitive, for 4 to 8 MPX and Super Low Light box cameras</t>
  </si>
  <si>
    <t>TVL-004</t>
  </si>
  <si>
    <t>TruVision 8 MPX  lens, 11 to 40mm VF, F1.5, CS, IR Sensitive, for up to 8 MPX  and Super Low Light Box cameras</t>
  </si>
  <si>
    <t>TVR-MOUSE-1</t>
  </si>
  <si>
    <t>TruVision DVR Model 40/60 Mouse (Spare Part)</t>
  </si>
  <si>
    <t>TVR-REMOTE-1</t>
  </si>
  <si>
    <t>TruVision DVR Model 40/60 IR Remote Control (Spare Part)</t>
  </si>
  <si>
    <t>TVR-DVD-1</t>
  </si>
  <si>
    <t>External USB DVD Burner</t>
  </si>
  <si>
    <t>TVT-5307</t>
  </si>
  <si>
    <t>TruVision IR Turret, 4 MPX, True D/N, WDR, 30m IR, 4mm @ F2.0, PoE  /12VDC, IP66,  White</t>
  </si>
  <si>
    <t>TVP-4402</t>
  </si>
  <si>
    <t xml:space="preserve">TruVision HD-TVI PTZ, 1080p, 30X, DWDR, Flush / Surface Mount, NTSC </t>
  </si>
  <si>
    <t>TVP-4401</t>
  </si>
  <si>
    <t xml:space="preserve">TruVision HD-TVI PTZ, 1080p, 30X, DWDR, Pendant / Wall Mount, NTSC </t>
  </si>
  <si>
    <t>TVT-4402</t>
  </si>
  <si>
    <t xml:space="preserve">3MPX HD-TVI, NTSC, 2.8 – 12 mm Motorized Turret </t>
  </si>
  <si>
    <t>POC252-ADPT</t>
  </si>
  <si>
    <t>1-Port ethernet over coax transmitter with POE-AT</t>
  </si>
  <si>
    <t>PS56VDC72W-EU</t>
  </si>
  <si>
    <t>56 VDC, 1.28A 72W Power Supply - EU</t>
  </si>
  <si>
    <t>613P-EU</t>
  </si>
  <si>
    <t>100-240Volt Input 13.5VDC 1.3Amp Output PowerSupply Brick model EU plug</t>
  </si>
  <si>
    <t>TVN-2232-2T</t>
  </si>
  <si>
    <t>TruVision™ NVR 22 recorder, 32 IP channels, 2TB, H.265 NVR, 1.5U</t>
  </si>
  <si>
    <t>TVN-2232-4T</t>
  </si>
  <si>
    <t>TruVision™ NVR 22 recorder, 32 IP channels, 4TB, H.265 NVR, 1.5U</t>
  </si>
  <si>
    <t>TVN-2232-12T</t>
  </si>
  <si>
    <t>TruVision™ NVR 22 recorder, 32 IP channels, 12TB, H.265 NVR, 1.5U</t>
  </si>
  <si>
    <t>TVN-2232-16T</t>
  </si>
  <si>
    <t>TruVision™ NVR 22 recorder, 32 IP channels, 16TB, H.265 NVR, 1.5U</t>
  </si>
  <si>
    <t>TVN-2232-18T</t>
  </si>
  <si>
    <t>TruVision™ NVR 22 recorder, 32 IP channels, 18TB, H.265 NVR, 1.5U</t>
  </si>
  <si>
    <t>TVN-2232-24T</t>
  </si>
  <si>
    <t>TruVision™ NVR 22 recorder, 32 IP channels, 24TB, H.265 NVR, 1.5U</t>
  </si>
  <si>
    <t>TVC-OH2-H</t>
  </si>
  <si>
    <t>TruVision box camera outdoor housing</t>
  </si>
  <si>
    <t xml:space="preserve">TruVision Bullet Camera Back Box (use w/TVB fixed lens bullet) </t>
  </si>
  <si>
    <t>TVB-8101</t>
  </si>
  <si>
    <t>TruVision 1080p Wifi Bullet IR camera</t>
  </si>
  <si>
    <t>TVQ-8101</t>
  </si>
  <si>
    <t>TruVision 1080p Wifi Desktop IR camera</t>
  </si>
  <si>
    <t>UVN-5306-100-12T</t>
  </si>
  <si>
    <t>UltraView® NVR 53, 12TB, RAID 5, 2U</t>
  </si>
  <si>
    <t>UVN-5306-100-36T</t>
  </si>
  <si>
    <t>UltraView® NVR 53, 36TB, RAID 5, 2U</t>
  </si>
  <si>
    <t>UVN-8316-100-64T</t>
  </si>
  <si>
    <t>UltraView® NVR 83, 64TB, RAID 5, 3U, extendable via SAS interface</t>
  </si>
  <si>
    <t>UVN-8316-100-96T</t>
  </si>
  <si>
    <t>UltraView® NVR 83, 96TB, RAID 5, 3U, extendable via SAS interface</t>
  </si>
  <si>
    <t>TVN-7101R-96T</t>
  </si>
  <si>
    <t>TruVision NVR 71, 576 Mbps/128 channel H.265 NVR, RAID, 96TB</t>
  </si>
  <si>
    <t>UVN-4304-24T</t>
  </si>
  <si>
    <t>UltraView® NVR 43, 24TB, RAID 5, 1U</t>
  </si>
  <si>
    <t>ES3002-4P-4T</t>
  </si>
  <si>
    <t>8-Port Unmanaged Ethernet Switch with 4-Ports PoE-at Injector and 4-Ports non-PoE</t>
  </si>
  <si>
    <t>TVB-2409</t>
  </si>
  <si>
    <t>TruVision 5 MPX HD-TVI bullet camera, 3.6mm fixed lens - PAL</t>
  </si>
  <si>
    <t>TVB-2410</t>
  </si>
  <si>
    <t>TruVision 5 MPX HD-TVI Motorized bullet camera, 2.8-12mm lens - PAL</t>
  </si>
  <si>
    <t>TVT-4404</t>
  </si>
  <si>
    <t>TruVision 5 MPX HD-TVI Motorized Turret camera, 2.8-12mm lens - NTSC</t>
  </si>
  <si>
    <t>TVD-2406</t>
  </si>
  <si>
    <t>TruVision 5 MPX HD-TVI Motorized Dome camera, 2.8-12mm lens - PAL</t>
  </si>
  <si>
    <t>CHW300/IP66</t>
  </si>
  <si>
    <t>Camera Housing &amp; Wall Bracket IP66 230VAC</t>
  </si>
  <si>
    <t>CHW300/IP66/24VAC</t>
  </si>
  <si>
    <t>Camera Housing &amp; Wall Bracket IP66 24VAC PSU - 230v Heater</t>
  </si>
  <si>
    <t>CHC300/IP65</t>
  </si>
  <si>
    <t>Camera Housing &amp; Ceiling Bracket IP65 230VAC</t>
  </si>
  <si>
    <t>CHC300/IP66/24VAC</t>
  </si>
  <si>
    <t>Camera Housing &amp; Ceiling Bracket IP66 24VAC PSU - 230v Heater</t>
  </si>
  <si>
    <t>CHOW300/IP66</t>
  </si>
  <si>
    <t>Camera Housing IP66 230VAC &amp; Cable management Wall Bracket</t>
  </si>
  <si>
    <t>CHOW300/IP66/24VAC</t>
  </si>
  <si>
    <t>Camera Housing IP66 24VAC PSU - 230v Heater &amp; Cable Management Wall Bracket</t>
  </si>
  <si>
    <t>CWH/270</t>
  </si>
  <si>
    <t>Indoor Camera Housing &amp; Wall Bracket</t>
  </si>
  <si>
    <t>CHW270/IP66</t>
  </si>
  <si>
    <t>Camera Housing &amp; Wall Bracket Heater &amp; Sunshield IP66 230VAC</t>
  </si>
  <si>
    <t>CHW270/24HTR/IP66</t>
  </si>
  <si>
    <t xml:space="preserve">Camera Housing &amp; Wall Bracket 24VAC Heater &amp; Sunshield </t>
  </si>
  <si>
    <t>CHW270/IP66/24VAC</t>
  </si>
  <si>
    <t xml:space="preserve">Camera Housing &amp; Wall Bracket IP66 24VAC- PSU 230V Heater </t>
  </si>
  <si>
    <t>CHW270P</t>
  </si>
  <si>
    <t>Camera Housing IP66 230VAC Heater &amp; Cable management Wall Bracket</t>
  </si>
  <si>
    <t>CHW270P/24HTR</t>
  </si>
  <si>
    <t>Camera Housing IP66 24VAC Heater &amp; Cable management Wall Bracket</t>
  </si>
  <si>
    <t>TVD-LWB-AD</t>
  </si>
  <si>
    <t>TruVision LWB bracket adapter to TVD-SNB-BB back box</t>
  </si>
  <si>
    <t>TruVision water shield for TVD-LWB wall bracket</t>
  </si>
  <si>
    <t xml:space="preserve">TruVision VF Dome Flush Mount </t>
  </si>
  <si>
    <t>TVB-2G-AD</t>
  </si>
  <si>
    <t xml:space="preserve">TruVision 2 Gang Box Adapter Plate (for LWB mount and fixed lens bullet) </t>
  </si>
  <si>
    <t>AL1/24</t>
  </si>
  <si>
    <t>24VAC Power Supply for CHW/CHC 300 Housings</t>
  </si>
  <si>
    <t>TVK-400-USB</t>
  </si>
  <si>
    <t>TruVision 3 axis variable speed video surveillance USB keypad</t>
  </si>
  <si>
    <t>TVP-2403</t>
  </si>
  <si>
    <t>Truvision HD-TVI Analog IR PTZ, PAL 1080P, 30X, 150m IR, DWDR, optional Wall Mount or Pendant Mount, CVBS &amp; TVI Dual-Output, TVI/RS485/RS422 Control, 24VAC, IP66</t>
  </si>
  <si>
    <t>TVT-2403</t>
  </si>
  <si>
    <t>TruVision 5 MPX HD-TVI Turret camera, 2.8 mm fixed lens - PAL</t>
  </si>
  <si>
    <t>TVT-2404</t>
  </si>
  <si>
    <t>TruVision 5 MPX HD-TVI Motorized Turret camera, 2.8-12mm lens - PAL</t>
  </si>
  <si>
    <t>TVB-4409</t>
  </si>
  <si>
    <t>TruVision 5 MPX HD-TVI bullet camera, 3.6mm fixed lens - NTSC</t>
  </si>
  <si>
    <t>TVB-4410</t>
  </si>
  <si>
    <t>TruVision 5 MPX HD-TVI Motorized bullet camera, 2.8-12mm lens - NTSC</t>
  </si>
  <si>
    <t>UVS-8316-100-64T</t>
  </si>
  <si>
    <t>UltraView® passive storage 83, 64TB, 3U</t>
  </si>
  <si>
    <t>UVS-8316-100-96T</t>
  </si>
  <si>
    <t>UltraView® passive storage 83, 96TB, 3U</t>
  </si>
  <si>
    <t>TVP-5105</t>
  </si>
  <si>
    <t>TruVision 2 MPX IP PTZ camera, Outdoor, Pendant/Wall Mount, Super Low Light, True D/N, WDR, 200m IR, H.265, H.264, ONVIF/PSIA, 36X Optical zoom, SDHC Card slot, Hi-PoE/24VAC</t>
  </si>
  <si>
    <t>TVN-7101R-16T</t>
  </si>
  <si>
    <t>TruVision NVR 71, 576 Mbps/128 channel H.265 NVR, RAID, 16TB</t>
  </si>
  <si>
    <t>TVN-7101R-32T</t>
  </si>
  <si>
    <t>TruVision NVR 71, 576 Mbps/128 channel H.265 NVR, RAID, 32TB</t>
  </si>
  <si>
    <t>TVN-7101R-48T</t>
  </si>
  <si>
    <t>TruVision NVR 71, 576 Mbps/128 channel H.265 NVR, RAID, 48TB</t>
  </si>
  <si>
    <t>TVN-7101R-64T</t>
  </si>
  <si>
    <t>TruVision NVR 71, 576 Mbps/128 channel H.265 NVR, RAID, 64TB</t>
  </si>
  <si>
    <t>TVN-7101R-72T</t>
  </si>
  <si>
    <t>TruVision NVR 71, 576 Mbps/128 channel H.265 NVR, RAID, 72TB</t>
  </si>
  <si>
    <t>TVN-7101-16T</t>
  </si>
  <si>
    <t>TruVision NVR 71, 576 Mbps/128 channel H.265 NVR, 16TB, NON-RAID</t>
  </si>
  <si>
    <t>TVN-7101-32T</t>
  </si>
  <si>
    <t>TruVision NVR 71, 576 Mbps/128 channel H.265 NVR, 32TB, NON-RAID</t>
  </si>
  <si>
    <t>TVN-7101-48T</t>
  </si>
  <si>
    <t>TruVision NVR 71, 576 Mbps/128 channel H.265 NVR, 48TB, NON-RAID</t>
  </si>
  <si>
    <t>TVN-7101-64T</t>
  </si>
  <si>
    <t>TruVision NVR 71, 576 Mbps/128 channel H.265 NVR, 64TB, NON-RAID</t>
  </si>
  <si>
    <t>TVN-7101-72T</t>
  </si>
  <si>
    <t>TruVision NVR 71, 576 Mbps/128 channel H.265 NVR, 72TB, NON-RAID</t>
  </si>
  <si>
    <t>TVN-7101-96T</t>
  </si>
  <si>
    <t>TruVision NVR 71, 576 Mbps/128 channel H.265 NVR, 96TB, NON-RAID</t>
  </si>
  <si>
    <t>UltraView Enterprise Video Platform</t>
  </si>
  <si>
    <t>UltraView Security Center and UltraView Operating System</t>
  </si>
  <si>
    <t>Software</t>
  </si>
  <si>
    <t>TVB-5305</t>
  </si>
  <si>
    <t>TruVision 2 MPX motorized lens Bullet camera</t>
  </si>
  <si>
    <t>TVB-5306</t>
  </si>
  <si>
    <t>TruVision 4 MPX motorized lens Bullet camera</t>
  </si>
  <si>
    <t>TVM-3202</t>
  </si>
  <si>
    <t>TRUVISION 32" LED, VGA, HDMI, BNC, Audio Speaker, Stereo Audio In, FULL HD, 1920X1080</t>
  </si>
  <si>
    <t>TVM-4002</t>
  </si>
  <si>
    <t>TRUVISION 40" LED, VGA, HDMI, BNC, Audio Speaker, Stereo Audio In, FULL HD, 1920X1080</t>
  </si>
  <si>
    <t>TVM-2702</t>
  </si>
  <si>
    <t>TRUVISION 27" LED, VGA, HDMI, BNC, Audio Speaker, Stereo Audio In, FULL HD, 1920X1080</t>
  </si>
  <si>
    <t>TVM-2402</t>
  </si>
  <si>
    <t>TRUVISION 24" LED, VGA, HDMI, BNC, Audio Speaker, Stereo Audio In, FULL HD, 1920X1080</t>
  </si>
  <si>
    <t>TVM-2202</t>
  </si>
  <si>
    <t>TRUVISION 22" LED, VGA, HDMI, BNC, Audio Speaker, Stereo Audio In, FULL HD, 1920X1080</t>
  </si>
  <si>
    <t>TVM-2212</t>
  </si>
  <si>
    <t>TRUVISION 22" LED, VGA, HDMI,  Audio Speaker, Stereo Audio In, FULL HD, 1920X1080</t>
  </si>
  <si>
    <t>TVM-2002</t>
  </si>
  <si>
    <t>TRUVISION 20" LED, VGA, HDMI, BNC, Audio Speaker, Stereo Audio In, FULL HD, 1920 x 1080</t>
  </si>
  <si>
    <t>TVT-4403</t>
  </si>
  <si>
    <t>TruVision 5 MPX HD-TVI Turret camera, 2.8 mm fixed lens - NTSC</t>
  </si>
  <si>
    <t>TVD-4406</t>
  </si>
  <si>
    <t>TruVision 5 MPX HD-TVI Motorized Dome camera, 2.8-12mm lens - NTSC</t>
  </si>
  <si>
    <t>TVD-5305</t>
  </si>
  <si>
    <t>TruVision 2 MPX motorized lens Dome camera</t>
  </si>
  <si>
    <t>TVD-5306</t>
  </si>
  <si>
    <t>TruVision 4 MPX motorized lens Dome camera</t>
  </si>
  <si>
    <t>KTD-313U</t>
  </si>
  <si>
    <t>Code converter</t>
  </si>
  <si>
    <t>CHF230/HTR24</t>
  </si>
  <si>
    <t>Fliptop Housing 230mm  &amp; Wall Bracket 24VAC Heater IP66</t>
  </si>
  <si>
    <t>CHF270</t>
  </si>
  <si>
    <t>Fliptop Housing 270mm &amp; Wall Bracket IP66</t>
  </si>
  <si>
    <t>AP-15A24</t>
  </si>
  <si>
    <t>15 Kg AC Pan &amp; Tilt Unit - 24v AC</t>
  </si>
  <si>
    <t>AP-15A240</t>
  </si>
  <si>
    <t>15 Kg AC Pan &amp; Tilt Unit - 230v AC</t>
  </si>
  <si>
    <t>AP-15A24P</t>
  </si>
  <si>
    <t>15 Kg AC Pan &amp; Tilt Unit with presets - 24v AC</t>
  </si>
  <si>
    <t>AP-15D24P</t>
  </si>
  <si>
    <t>15 Kg DC Pan &amp; Tilt Unit with presets</t>
  </si>
  <si>
    <t>DW-150</t>
  </si>
  <si>
    <t>Wall mount arm with C- clamp</t>
  </si>
  <si>
    <t>DW-170</t>
  </si>
  <si>
    <t>VESA standard wall mount adapter</t>
  </si>
  <si>
    <t>DW-171</t>
  </si>
  <si>
    <t>Wall mount (2 adjustment knuckles)</t>
  </si>
  <si>
    <t>GEA-107</t>
  </si>
  <si>
    <t>Legend and CyberDome II, Wall Mount Adaptor, Cast Aluminium Roof Mount Adaptor</t>
  </si>
  <si>
    <t>JB-350/P</t>
  </si>
  <si>
    <t>Junction box camera mono, 380 TVL, 3.6 mm PH Lens</t>
  </si>
  <si>
    <t>JB-650/P</t>
  </si>
  <si>
    <t>Junction Box Camera Colour, 330 TVL, 3.6 mm PH Lens</t>
  </si>
  <si>
    <t>KTA-20</t>
  </si>
  <si>
    <t>CyberMount wall-arm</t>
  </si>
  <si>
    <t>KTA-20C</t>
  </si>
  <si>
    <t>KTA-20T</t>
  </si>
  <si>
    <t>Cybermount with UTP Interface Connector Card</t>
  </si>
  <si>
    <t>KTA-22-6</t>
  </si>
  <si>
    <t>24-inch Square T-Bar Type Ceiling Mount Old ATA-00-6</t>
  </si>
  <si>
    <t>KTA-25</t>
  </si>
  <si>
    <t>Corner Mount Adapter for KTA-20 or KTA-28 CyberDome wall bracket</t>
  </si>
  <si>
    <t>KTA-26</t>
  </si>
  <si>
    <t>Pole-mount adapter</t>
  </si>
  <si>
    <t>KTA-27</t>
  </si>
  <si>
    <t>Roof-mount adapter</t>
  </si>
  <si>
    <t>KTA-27W</t>
  </si>
  <si>
    <t>Roof Mount Adapter,White</t>
  </si>
  <si>
    <t>KTA-28</t>
  </si>
  <si>
    <t>Cast aluminum wall-Arm</t>
  </si>
  <si>
    <t>KTA-30</t>
  </si>
  <si>
    <t>Gooseneck wall mount bracket</t>
  </si>
  <si>
    <t>KTA-CM-38</t>
  </si>
  <si>
    <t>UltraView dome corner-mount Adaptor</t>
  </si>
  <si>
    <t>KTA-PH-38</t>
  </si>
  <si>
    <t xml:space="preserve">UltraView dome pendant mount hood </t>
  </si>
  <si>
    <t>KTA-PM-38</t>
  </si>
  <si>
    <t>UltraView dome pole-mount adapter</t>
  </si>
  <si>
    <t>CHOW300H-24</t>
  </si>
  <si>
    <t>Camera Housing IP66 with 24Vac blower and heather with thermostat</t>
  </si>
  <si>
    <t>CHW250</t>
  </si>
  <si>
    <t>CHW270F/24HTR/IP66</t>
  </si>
  <si>
    <t xml:space="preserve">Camera Housing &amp; Wall Bracket 24 VAC Heater &amp; Sunshield </t>
  </si>
  <si>
    <t>CVRW-AR</t>
  </si>
  <si>
    <t>Wedge shape ceiling mnt housing IP54</t>
  </si>
  <si>
    <t>KTA-C4-0C</t>
  </si>
  <si>
    <t>7" Indoor wall housing only. Accepts P/T mechanism or ATA-03-6</t>
  </si>
  <si>
    <t>TVP-ESB</t>
  </si>
  <si>
    <t>TruVision Mini PTZ outdoor smoked bubble</t>
  </si>
  <si>
    <t>TVP-ISB</t>
  </si>
  <si>
    <t>TruVision Mini PTZ indoor smoked bubble</t>
  </si>
  <si>
    <t>KTA-CE4-0C</t>
  </si>
  <si>
    <t>7" Outdoor wall housing only. Accepts P/T mechanism or ATA-03-6</t>
  </si>
  <si>
    <t>KTA-DE4-0C</t>
  </si>
  <si>
    <t>8" heavy duty housing only. Accepts P/T mechanism or ATA-03-6</t>
  </si>
  <si>
    <t>KTA-F4-0C</t>
  </si>
  <si>
    <t>6-inch housing only. Accepts P/T mechanism or ATA-03-6 fixed</t>
  </si>
  <si>
    <t>KTA-HE4-0C</t>
  </si>
  <si>
    <t>7" outdoor pendant housing only. Accepts P/T mechanism or ATA-03-6</t>
  </si>
  <si>
    <t>ATA-10CDX</t>
  </si>
  <si>
    <t>10 Ch. Colour Duplex multiplexer</t>
  </si>
  <si>
    <t>ATA-10MDX</t>
  </si>
  <si>
    <t>10 Ch. Monochrome Duplex multiplexer</t>
  </si>
  <si>
    <t>ATA-16CDX</t>
  </si>
  <si>
    <t>16 Ch. Colour Duplex multiplexer</t>
  </si>
  <si>
    <t>ATA-16MDX</t>
  </si>
  <si>
    <t>16 Ch. Monochrome Duplex multiplexer</t>
  </si>
  <si>
    <t>ATA-4CSQX</t>
  </si>
  <si>
    <t>4 Ch. Colour Simplex multiplexer</t>
  </si>
  <si>
    <t>ATA-4MSQX</t>
  </si>
  <si>
    <t>4 Ch. Monochrome Simplex multiplexer</t>
  </si>
  <si>
    <t>ATA-9CSQX</t>
  </si>
  <si>
    <t>9 Ch. Colour Simplex multiplexer</t>
  </si>
  <si>
    <t>ATA-9MSQX</t>
  </si>
  <si>
    <t>9 Ch. Monochrome Simplex multiplexer</t>
  </si>
  <si>
    <t>ATD-348-164LT</t>
  </si>
  <si>
    <t>16x4 matrix switcher</t>
  </si>
  <si>
    <t>ATD-348-164U</t>
  </si>
  <si>
    <t>ATD-348-324LT</t>
  </si>
  <si>
    <t>32x4 matrix switcher</t>
  </si>
  <si>
    <t>ATD-348-324U</t>
  </si>
  <si>
    <t>ATD-348-328LT</t>
  </si>
  <si>
    <t>32x8 matrix switcher</t>
  </si>
  <si>
    <t>CBR-10CDTX</t>
  </si>
  <si>
    <t xml:space="preserve">10-Camera colour triplex video multiplexer </t>
  </si>
  <si>
    <t>CBR-10EZX</t>
  </si>
  <si>
    <t>10-Camera eZ series duplex multiplexer</t>
  </si>
  <si>
    <t>CBR-10MDX</t>
  </si>
  <si>
    <t>10-Camera monochrome duplex multiplexer</t>
  </si>
  <si>
    <t>CBR-10MEZX</t>
  </si>
  <si>
    <t>10-Camera eZ series monochrome duplex multiplexer</t>
  </si>
  <si>
    <t>CBR-16CDTX</t>
  </si>
  <si>
    <t xml:space="preserve">16-Camera colour triplex video multiplexer </t>
  </si>
  <si>
    <t>CBR-16CSQX</t>
  </si>
  <si>
    <t>16-Camera Colour Simplex Multiplexer</t>
  </si>
  <si>
    <t>CBR-16CSX</t>
  </si>
  <si>
    <t>16-camera colour simplex video multiplexer</t>
  </si>
  <si>
    <t>CBR-16EZX</t>
  </si>
  <si>
    <t>16-camera colour duplex multiplexer</t>
  </si>
  <si>
    <t>CBR-16MDTX</t>
  </si>
  <si>
    <t>16-camera mono triplex video multiplexer, PAL</t>
  </si>
  <si>
    <t>CBR-16MEZX</t>
  </si>
  <si>
    <t>16-Camera eZ Series Monochrome Duplex Multiplexer</t>
  </si>
  <si>
    <t>CBR-16MSQX</t>
  </si>
  <si>
    <t>16-Camera Monochrome Simplex Multiplexer</t>
  </si>
  <si>
    <t>CBR-16MSX</t>
  </si>
  <si>
    <t>16 Ch, Mono, Simplex, Pal, E/F</t>
  </si>
  <si>
    <t>CBR-4CSQX</t>
  </si>
  <si>
    <t>4 Ch. Colour Simplex Multiplexer</t>
  </si>
  <si>
    <t>CBR-4MSQ</t>
  </si>
  <si>
    <t>4 Ch. Monochrome Simplex Multiplexer</t>
  </si>
  <si>
    <t>CBR-4MSQX</t>
  </si>
  <si>
    <t>CBR-9CSQX</t>
  </si>
  <si>
    <t>9 Ch. Colour Simplex Multiplexer</t>
  </si>
  <si>
    <t>CBR-9MSQX</t>
  </si>
  <si>
    <t>9 Ch. Monochrome Simplex Multiplexer</t>
  </si>
  <si>
    <t>CQ-407</t>
  </si>
  <si>
    <t>4 Channel Colour Quad</t>
  </si>
  <si>
    <t>GE-CA404</t>
  </si>
  <si>
    <t>4 input to 4 output Video Amplifier</t>
  </si>
  <si>
    <t>KTD-125-24</t>
  </si>
  <si>
    <t>PTZ receiver 24 VAC, 230 VAC power</t>
  </si>
  <si>
    <t>KTD-125-24E4</t>
  </si>
  <si>
    <t>KTD-125P-24E4</t>
  </si>
  <si>
    <t>PTZ receiver 24 VAC with preset, 230 VAC power</t>
  </si>
  <si>
    <t>KTD-127</t>
  </si>
  <si>
    <t xml:space="preserve">Light duty PTZ receiver 24 VAC NOT CE Applicable </t>
  </si>
  <si>
    <t>KTD-128P</t>
  </si>
  <si>
    <t>Light duty PTZ receiver 24 VAC NOT CE Applicable</t>
  </si>
  <si>
    <t>KTD-134</t>
  </si>
  <si>
    <t xml:space="preserve">Turnstile /Gate Receiver, Mounted in Weatherproof Enclosure </t>
  </si>
  <si>
    <t>KTD-134W</t>
  </si>
  <si>
    <t>KTD-312U</t>
  </si>
  <si>
    <t>RS232/RS422 interface unit</t>
  </si>
  <si>
    <t>KTD-313-1</t>
  </si>
  <si>
    <t>Code Converter - RS422 Interface</t>
  </si>
  <si>
    <t>KTD-314</t>
  </si>
  <si>
    <t>Digiplex code converter</t>
  </si>
  <si>
    <t>KTD-348-324U</t>
  </si>
  <si>
    <t>32x4 Matrix switcher</t>
  </si>
  <si>
    <t>KTD-348-328U</t>
  </si>
  <si>
    <t>32x8 Matrix switcher</t>
  </si>
  <si>
    <t>KTD-350</t>
  </si>
  <si>
    <t>Relay Follower Card, 64x1 Relay Output</t>
  </si>
  <si>
    <t>KTD-352</t>
  </si>
  <si>
    <t>Relay follower chassis - accepts one KTD-350</t>
  </si>
  <si>
    <t>KTD-410U</t>
  </si>
  <si>
    <t>Protocol converter</t>
  </si>
  <si>
    <t>KTD-415U</t>
  </si>
  <si>
    <t>16 Input Alarm Module, PSU Included</t>
  </si>
  <si>
    <t>KTD-440</t>
  </si>
  <si>
    <t>Master switcher chassis - accepts up to 64 inputs x 32 outputs</t>
  </si>
  <si>
    <t>KTD-440G</t>
  </si>
  <si>
    <t>Gathering panel - video signal manager</t>
  </si>
  <si>
    <t>KTD-440N</t>
  </si>
  <si>
    <t>Monitor Expansion Chassis - Expands System by 32 Monitor Output</t>
  </si>
  <si>
    <t>KTD-441-1</t>
  </si>
  <si>
    <t>Slave Chassis, Additional 64 Video Inputs per Chassis (previously KT)</t>
  </si>
  <si>
    <t>YV2.4x2.5A-2</t>
  </si>
  <si>
    <t>YV2.4X2.5A-2</t>
  </si>
  <si>
    <t>1/3" 1.4~3.1mm F1.4 - C, CS Mount</t>
  </si>
  <si>
    <t>YV2.4x2.5A-SA2</t>
  </si>
  <si>
    <t>YV2.4X2.5A-SA2</t>
  </si>
  <si>
    <t>1/3" 2.5-6mm (110°) F1.2 - 360, CS Mount</t>
  </si>
  <si>
    <t>YV2.7x2.9LA-2</t>
  </si>
  <si>
    <t>YV2.7X2.9LA-2</t>
  </si>
  <si>
    <t>1/3" 2.9~8 mm F0.95  C, CS Mount</t>
  </si>
  <si>
    <t>KTD-442</t>
  </si>
  <si>
    <t>Expansion Chassis - Accepts Inputs from KTD-440 for Monitors 33-64</t>
  </si>
  <si>
    <t>KTD-460U</t>
  </si>
  <si>
    <t>Alarm input module</t>
  </si>
  <si>
    <t>KTD-463U</t>
  </si>
  <si>
    <t>Alarm input chassis</t>
  </si>
  <si>
    <t>KTD-83-16U</t>
  </si>
  <si>
    <t>RS422 data signal distributor - provides 16 separate RS422 outputs</t>
  </si>
  <si>
    <t>KTD-83U</t>
  </si>
  <si>
    <t>RS422 data signal distributor-provides six separate RS422 outputs</t>
  </si>
  <si>
    <t>KTD-86</t>
  </si>
  <si>
    <t>DTMF signal merger, 6 signals merged and amplified to 1 common output</t>
  </si>
  <si>
    <t>KTD-87</t>
  </si>
  <si>
    <t>RS422 / RS323 Converter (Selectable)</t>
  </si>
  <si>
    <t>KTD-87E4</t>
  </si>
  <si>
    <t>RS422 / RS232 converter (selectable)</t>
  </si>
  <si>
    <t>KTD-93U</t>
  </si>
  <si>
    <t>Auxiliary device driver</t>
  </si>
  <si>
    <t>KTS-216</t>
  </si>
  <si>
    <t>16-Input by 1-Output Programmable Switcher</t>
  </si>
  <si>
    <t>KTS-216U</t>
  </si>
  <si>
    <t>Sequential switcher, 16 position, looping.</t>
  </si>
  <si>
    <t>KTS-250U</t>
  </si>
  <si>
    <t xml:space="preserve">2 Channel distribution amplifier </t>
  </si>
  <si>
    <t>KTS-253-16</t>
  </si>
  <si>
    <t>16 Channel Master Time/Date/Title Generator</t>
  </si>
  <si>
    <t>KTS-253-16LT</t>
  </si>
  <si>
    <t xml:space="preserve">16-Channel  time, date, title generator </t>
  </si>
  <si>
    <t>KTS-253LT</t>
  </si>
  <si>
    <t>Single channel time date title generator.</t>
  </si>
  <si>
    <t>KTS-270</t>
  </si>
  <si>
    <t>Single channel passive transceiver</t>
  </si>
  <si>
    <t>KTS-270-16</t>
  </si>
  <si>
    <t>16-Channel Passice Receiver</t>
  </si>
  <si>
    <t>KTS-271</t>
  </si>
  <si>
    <t>Single channel active receiver</t>
  </si>
  <si>
    <t>KTS-271-16</t>
  </si>
  <si>
    <t>16-Channel Active Receiver</t>
  </si>
  <si>
    <t>KTS-273-16</t>
  </si>
  <si>
    <t>16-Channel active receiver</t>
  </si>
  <si>
    <t>KTS-55U</t>
  </si>
  <si>
    <t>Character Generator, Universal</t>
  </si>
  <si>
    <t>KTS-56</t>
  </si>
  <si>
    <t>V-phase comparator</t>
  </si>
  <si>
    <t>MMX-165CX</t>
  </si>
  <si>
    <t>16 Ch, Colour, Triplex, Matrix, PAL</t>
  </si>
  <si>
    <t>MMX-325CEX</t>
  </si>
  <si>
    <t xml:space="preserve">16-Camera-Input Expansion Module for the MMX-165CX </t>
  </si>
  <si>
    <t>VS-2</t>
  </si>
  <si>
    <t>2 Camera Input, Single Monitor Output Video Switcher</t>
  </si>
  <si>
    <t>VS-4</t>
  </si>
  <si>
    <t>4 Camera Input, Single Monitor Output Video Switcher</t>
  </si>
  <si>
    <t>VS-8</t>
  </si>
  <si>
    <t>8 Camera Input, Single Monitor Output Video Switcher</t>
  </si>
  <si>
    <t>VSD4</t>
  </si>
  <si>
    <t>4 Camera Input, Dual Monitor Output Video Switcher</t>
  </si>
  <si>
    <t>VSD8</t>
  </si>
  <si>
    <t>8 Camera Input, Dual Monitor Output Video Switcher</t>
  </si>
  <si>
    <t>ATD-348-328U</t>
  </si>
  <si>
    <t>KTD-352-1U</t>
  </si>
  <si>
    <t>Relay Follower Chassis - Accept one KTD-350</t>
  </si>
  <si>
    <t>ATA-KB3X</t>
  </si>
  <si>
    <t>Remote keyboard for Multiplexers and DVMRe control</t>
  </si>
  <si>
    <t>ATD-300LT</t>
  </si>
  <si>
    <t>Multi speed controller keypad-controls 512 P/T/Z sites</t>
  </si>
  <si>
    <t>ATD-304CELT</t>
  </si>
  <si>
    <t>Variable speed controller keypad-controls 512 P/T/Z sites, 64 switched</t>
  </si>
  <si>
    <t>ATD-304LT</t>
  </si>
  <si>
    <t>ATD-405U</t>
  </si>
  <si>
    <t>Variable speed controller keypad</t>
  </si>
  <si>
    <t>ATD-415U</t>
  </si>
  <si>
    <t>16 Input Alarm Module C/W PSU Included</t>
  </si>
  <si>
    <t>ATD-83LT</t>
  </si>
  <si>
    <t>RS422 data signal distributor</t>
  </si>
  <si>
    <t>CBR-KB3/JX</t>
  </si>
  <si>
    <t>Remote keyboard for Multiplexers and DVMRe with joystick</t>
  </si>
  <si>
    <t>KTD-400U</t>
  </si>
  <si>
    <t>Universal multi-speed Digiplex system control</t>
  </si>
  <si>
    <t>KTD-405AU</t>
  </si>
  <si>
    <t>Variable speed controller keypad with audio amplifier</t>
  </si>
  <si>
    <t>TVK-505U</t>
  </si>
  <si>
    <t>TruVision Variable-Speed Controller 3D-Keypad</t>
  </si>
  <si>
    <t>VIQ-4HDX</t>
  </si>
  <si>
    <t>VideoIQ human detection system PAL</t>
  </si>
  <si>
    <t>AR-DV10x7.5A-2</t>
  </si>
  <si>
    <t>AR-DV10X7.5A-2</t>
  </si>
  <si>
    <t>1/2"  7.5-75mm F2.2 - C, CS Mount</t>
  </si>
  <si>
    <t>AR-DV10x7.5A-SA2</t>
  </si>
  <si>
    <t>AR-DV10X7.5A-SA2</t>
  </si>
  <si>
    <t>1/2"  7.5-75mm F2.2 - T750, CS Mount</t>
  </si>
  <si>
    <t>AR-DV2.2x4.5A-2</t>
  </si>
  <si>
    <t>AR-DV2.2X4.5A-2</t>
  </si>
  <si>
    <t>1/2"  4.5-10mm F1.2 - C, CS Mount</t>
  </si>
  <si>
    <t>AR-DV2.2x4.5A-SA2</t>
  </si>
  <si>
    <t>AR-DV2.2X4.5A-SA2</t>
  </si>
  <si>
    <t>1/2"  4.5-10mm F1.5 - T450, CS mount</t>
  </si>
  <si>
    <t>AR-YF16A-2</t>
  </si>
  <si>
    <t>1/3"  16mm F1.4 - C, CS mount</t>
  </si>
  <si>
    <t>AR-YF16A-SA2</t>
  </si>
  <si>
    <t>1/3"  16mm F1.4 - T90, CS mount</t>
  </si>
  <si>
    <t>AR-YF2.8A-2</t>
  </si>
  <si>
    <t>1/3"  2.8mm F1.3 - C, CS mount</t>
  </si>
  <si>
    <t>AR-YF2.8A-SA2</t>
  </si>
  <si>
    <t>1/3"  2.8mm F1.3 - T360, CS mount</t>
  </si>
  <si>
    <t>AR-YF4A-2</t>
  </si>
  <si>
    <t>1/3"  4 mm F1.2 to T360 - C, CS mount</t>
  </si>
  <si>
    <t>AR-YF4A-SA2</t>
  </si>
  <si>
    <t>1/3"  4 mm F1.2 to T360, CS mount</t>
  </si>
  <si>
    <t>AR-YF8A-2</t>
  </si>
  <si>
    <t>1/3"  8mm F1.2 - C, CS mount</t>
  </si>
  <si>
    <t>AR-YF8A-SA2</t>
  </si>
  <si>
    <t>1/3"  8 mm F1.2 to T360, CS mount</t>
  </si>
  <si>
    <t>AR-YV10x5A-2</t>
  </si>
  <si>
    <t>AR-YV10X5A-2</t>
  </si>
  <si>
    <t>AR-YV2.2x1.4A-2</t>
  </si>
  <si>
    <t>AR-YV2.2X1.4A-2</t>
  </si>
  <si>
    <t>AR-YV2.2x1.4A-SA2</t>
  </si>
  <si>
    <t>AR-YV2.2X1.4A-SA2</t>
  </si>
  <si>
    <t>1/3" 1.4~3.1mm F1.4 - T360, CS Mount</t>
  </si>
  <si>
    <t>AR-YV2.3x6A-2</t>
  </si>
  <si>
    <t>AR-YV2.3X6A-2</t>
  </si>
  <si>
    <t>1/3" 6~14mm F1.4 - C, CS Mount</t>
  </si>
  <si>
    <t>AR-YV2.3x6A-SA2</t>
  </si>
  <si>
    <t>AR-YV2.3X6A-SA2</t>
  </si>
  <si>
    <t>1/3" 6~14mm F1.4 - T360, CS mount</t>
  </si>
  <si>
    <t>D12x8A-SE2</t>
  </si>
  <si>
    <t>D12X8A-SE2</t>
  </si>
  <si>
    <t>1/2" 8 - 96mm, Direct Drive, F2.0 - T400, CS Mount</t>
  </si>
  <si>
    <t>D12x8A-YE2</t>
  </si>
  <si>
    <t>D12X8A-YE2</t>
  </si>
  <si>
    <t>1/2" 8 - 96mm, Direct Drive &amp; Presets, F2.0 - T400, CS Mount</t>
  </si>
  <si>
    <t>Y12x6A-SE2</t>
  </si>
  <si>
    <t>Y12X6A-SE2</t>
  </si>
  <si>
    <t>1/3" 6 - 72mm, Direct Drive, F1.5 - T400, CS Mount</t>
  </si>
  <si>
    <t>Y12x6A-YE2</t>
  </si>
  <si>
    <t>Y12X6A-YE2</t>
  </si>
  <si>
    <t>1/3" 6 - 72mm, Direct Drive &amp; Presets, F1.5 - T400, CS Mount</t>
  </si>
  <si>
    <t>YV10x5B-2</t>
  </si>
  <si>
    <t>YV10X5B-2</t>
  </si>
  <si>
    <t>1/3"  5-50 mm F1.3 to T360, Manual Iris, CS mount</t>
  </si>
  <si>
    <t>YV10x5R4A-SA2</t>
  </si>
  <si>
    <t>YV10X5R4A-SA2</t>
  </si>
  <si>
    <t>1/3"  5-50 mm F1.3 to T360, Direct Drive, CS mount, IR corrected</t>
  </si>
  <si>
    <t>ATD-6812-PSU</t>
  </si>
  <si>
    <t>Power supply unit for all domes, 24 VAC, 3 Amps</t>
  </si>
  <si>
    <t>CBR-PB3-ATM</t>
  </si>
  <si>
    <t>Probridge 3, ATM</t>
  </si>
  <si>
    <t>CBR-PB3X-ATM</t>
  </si>
  <si>
    <t>Capture ATM Transaction Text and Associate it with Recorded Video</t>
  </si>
  <si>
    <t>CBR-PB3X-POS</t>
  </si>
  <si>
    <t xml:space="preserve">ProBridge 3 POS Interface for SymDVR </t>
  </si>
  <si>
    <t>DIGIA2RK</t>
  </si>
  <si>
    <t>Digia II - Digia II Rack Mount Kit, pair of brackets</t>
  </si>
  <si>
    <t>DS-0</t>
  </si>
  <si>
    <t>External Digital Storage Hard Disk Array 0 HDD</t>
  </si>
  <si>
    <t>DS-2</t>
  </si>
  <si>
    <t>320 GB External Digital Storage Hard Disk Array 2 HDD</t>
  </si>
  <si>
    <t>DS-4</t>
  </si>
  <si>
    <t>640 GB External Digital Storage Hard Disk Array 2 HDD</t>
  </si>
  <si>
    <t>DS-6</t>
  </si>
  <si>
    <t>960 GB External Digital Storage Hard Disk Array 2 HDD</t>
  </si>
  <si>
    <t>DS-8</t>
  </si>
  <si>
    <t>1280 GB External Digital Storage Hard Disk Array 2 HDD</t>
  </si>
  <si>
    <t>DVSR-BACKUP-1TB</t>
  </si>
  <si>
    <t>1TB BackUp or Storage Extension for DVR featuring eSATA</t>
  </si>
  <si>
    <t>DVSR-BACKUP-640GB</t>
  </si>
  <si>
    <t>DVSR xU 640GB BackUp or Storage Extension for DVSR xU Family</t>
  </si>
  <si>
    <t>DVSR-DVD-E-SATA</t>
  </si>
  <si>
    <t>External e-SATA DVD and CDR Rewriter for DVSR xU Family</t>
  </si>
  <si>
    <t>DVSR-DVD-L</t>
  </si>
  <si>
    <t>External USB 2.0 DVD and CDR Rewriter for DVSR Family</t>
  </si>
  <si>
    <t>SYMSAFE-RK</t>
  </si>
  <si>
    <t xml:space="preserve">Rack-mount kit for SymSafe professional hybrid DVR </t>
  </si>
  <si>
    <t>UVN-SP8012-2TB-DT</t>
  </si>
  <si>
    <t>Spare part: UltraView NVR UVN-8012: 2TB Drive Tray with 2TB SATA Drive</t>
  </si>
  <si>
    <t>A0006A326</t>
  </si>
  <si>
    <t>Cyberdome, Pan/Tilt, 18x, Day/Night, NTSC</t>
  </si>
  <si>
    <t>A0006A327</t>
  </si>
  <si>
    <t>Cyberdome, Pan/Tilt, 18x, Day/Night, PAL</t>
  </si>
  <si>
    <t>A0006A327-01</t>
  </si>
  <si>
    <t>A0006A329</t>
  </si>
  <si>
    <t>Cyberdome, Pan/Tilt, 18x, Select, NTSC</t>
  </si>
  <si>
    <t>A0006A3291</t>
  </si>
  <si>
    <t>Cyberdome, Pan/Tilt, Colour,  18x, Select, PAL</t>
  </si>
  <si>
    <t>A0006A3291-01</t>
  </si>
  <si>
    <t>A0006A500</t>
  </si>
  <si>
    <t>Cyberdome, Pan/Tilt, 25x, Day/Night, NTSC</t>
  </si>
  <si>
    <t>A0006A510</t>
  </si>
  <si>
    <t>Cyberdome, Pan/Tilt, 25x, Day/Night, PAL</t>
  </si>
  <si>
    <t>A0006A510-01</t>
  </si>
  <si>
    <t>A0006A511</t>
  </si>
  <si>
    <t>Cyberdome, Pan/Tilt, 22x, Classic, Colour, PAL</t>
  </si>
  <si>
    <t>A0006A512</t>
  </si>
  <si>
    <t>Cyberdome, Pan/Tilt, 22x, Classic, B/W, CCIR</t>
  </si>
  <si>
    <t>A0006A512-01</t>
  </si>
  <si>
    <t>A0006A513</t>
  </si>
  <si>
    <t>Cyberdome, Pan/Tilt, 26X Day/Night, PAL</t>
  </si>
  <si>
    <t>A0008A344</t>
  </si>
  <si>
    <t>Cyberdome, Dome, Clear, 8", Polycarbonate, HD</t>
  </si>
  <si>
    <t>A0008A345</t>
  </si>
  <si>
    <t>Cyberdome, Dome, Smoke, 8", Polycarbonate, HD</t>
  </si>
  <si>
    <t>A0008A531</t>
  </si>
  <si>
    <t>Pressuredome, Dome, Tinted, Bronze, 8"</t>
  </si>
  <si>
    <t>A0008A532</t>
  </si>
  <si>
    <t>Pressuredome, Dome, Clear, 8"</t>
  </si>
  <si>
    <t>AR-162C</t>
  </si>
  <si>
    <t>1/3" 420 TVL, 0.1 lux mono camera, 12 VDC - 24 VAC</t>
  </si>
  <si>
    <t>AR-163C</t>
  </si>
  <si>
    <t>1/3" 420 TVL, 0.1 lux mono camera, 85 to 264 VAC</t>
  </si>
  <si>
    <t>AR-262C</t>
  </si>
  <si>
    <t>1/3" 450 TVL, 0.08 lux mono digital cam, 12 VDC/24 VAC</t>
  </si>
  <si>
    <t>AR-263C</t>
  </si>
  <si>
    <t>1/3" 450 TVL, 0.08 lux mono digital cam, 85-265 VAC</t>
  </si>
  <si>
    <t>AR-382C</t>
  </si>
  <si>
    <t>1/3" 600 TVL, 0.08 lux mono hi-res digital cam, 12 VDC/24 VAC</t>
  </si>
  <si>
    <t>AR-4M2P</t>
  </si>
  <si>
    <t>1/3" 380 TVL, 0.5 lux colour digital cam, 12 VDC/24 VAC</t>
  </si>
  <si>
    <t>AR-4M3P</t>
  </si>
  <si>
    <t>1/3" 380 TVL, 0.5 lux colour digital camera, 85-265 VAC</t>
  </si>
  <si>
    <t>AR-5H2P</t>
  </si>
  <si>
    <t>1/3" 480 TVL, 0.3 lux col hi-res digital cam, 12 VDC/24 VAC</t>
  </si>
  <si>
    <t>AR-5H3P</t>
  </si>
  <si>
    <t>1/3" 480 TVL, 0.3 lux col hi-res digital cam, 85-265 VAC</t>
  </si>
  <si>
    <t>ARD2-662P</t>
  </si>
  <si>
    <t>1/3"Rugged 380TVL colour dome 3.5-8 mm A/I varifocal lens,12 VDC or 24 VAC</t>
  </si>
  <si>
    <t>ARD2-682P</t>
  </si>
  <si>
    <t>1/3"Rugged 480 TVL Colour Dome 3.5-8 mm A/I Varifocal Lens,12 VDC or 24 VAC</t>
  </si>
  <si>
    <t>ARD2-XDNP</t>
  </si>
  <si>
    <t>1/4" Rugged 480TVL Col  D/N dome 3.5-8mm A/I varifocal lens,12 VDC or 24 VAC</t>
  </si>
  <si>
    <t>ARD-382C</t>
  </si>
  <si>
    <t>1/4" Rugged hi-res mono dome 3.5-8mm A/I varifocal lens, 12 VDC or 24 VAC</t>
  </si>
  <si>
    <t>ARD-682P</t>
  </si>
  <si>
    <t>1/4"Rugged hi-res colour dome 3.5-8mm A/I Varifocal Lens,12 VDC or 24 VAC</t>
  </si>
  <si>
    <t>ARD-982P</t>
  </si>
  <si>
    <t>1/4"Rugged hi-res col/mono dome 3.5-8mm A/I varifocal lens,12 VDC or 24 VAC</t>
  </si>
  <si>
    <t>ATA-38-C4P</t>
  </si>
  <si>
    <t>CyberScout Clear 4mm PAL</t>
  </si>
  <si>
    <t>ATA-38-CVP</t>
  </si>
  <si>
    <t>CyberScout, Clear, 3.5-8mm Varifocal lens, PAL</t>
  </si>
  <si>
    <t>ATA-38-S4P</t>
  </si>
  <si>
    <t>CyberScout Smoke 4mm PAL</t>
  </si>
  <si>
    <t>ATA-38-SVP</t>
  </si>
  <si>
    <t>CyberScout, Smoke, 3.5-8mm Varifocal lens, PAL</t>
  </si>
  <si>
    <t>ATA-C4-H2C</t>
  </si>
  <si>
    <t>7" CyberDome Select, indoor wall mount, smoke, colour, PAL, 18:1 zoom</t>
  </si>
  <si>
    <t>ATA-CE3-E2C</t>
  </si>
  <si>
    <t>7"  CyberDome Day/Night, outdoor wall mount, clear</t>
  </si>
  <si>
    <t>ATA-CE4-D2C</t>
  </si>
  <si>
    <t>7"  CyberDome Day/Night, outdoor wall mount</t>
  </si>
  <si>
    <t>ATA-CE4-H2C</t>
  </si>
  <si>
    <t>7" CyberDome Select, outdoor wall mount, smoke, colour, PAL, 18:1 zoom</t>
  </si>
  <si>
    <t>ATA-F4-H2C</t>
  </si>
  <si>
    <t>6-inch, CyberDome Select, flush mount, smoke, colour, PAL, 18:1 zoom</t>
  </si>
  <si>
    <t>ATA-H4-H2C</t>
  </si>
  <si>
    <t>7" CyberDome Select, indoor pendant, smoke, colour, PAL, 18:1 zoom</t>
  </si>
  <si>
    <t>ATA-HE4-D2C</t>
  </si>
  <si>
    <t>7"  CyberDome Day/Night, outdoor pendant, smoke,  PAL</t>
  </si>
  <si>
    <t>ATA-HE4-H2C</t>
  </si>
  <si>
    <t>7" CyberDome Select, outdoor pendant, smoke, colour, PAL, 18:1 zoom, h</t>
  </si>
  <si>
    <t>BC-300</t>
  </si>
  <si>
    <t>Ball camera, mono,  380 TVL, 4 mm lens</t>
  </si>
  <si>
    <t>BC-300-AR</t>
  </si>
  <si>
    <t>Ball camera, mono,  380TVL, 4 mm lens</t>
  </si>
  <si>
    <t>BC-350-AR</t>
  </si>
  <si>
    <t>Ball camera, mono, 1/3" 380TVL Audio 4mm lens</t>
  </si>
  <si>
    <t>BC-500</t>
  </si>
  <si>
    <t>Ball camera, mono,  520TVL, 4mm lens</t>
  </si>
  <si>
    <t>BC-500-AR</t>
  </si>
  <si>
    <t>Ball camera, mono,  560TVL, 4mm lens</t>
  </si>
  <si>
    <t>BC-600</t>
  </si>
  <si>
    <t>Ball Camera, Colour, 330 TVL, 4 mm lens</t>
  </si>
  <si>
    <t>BC-600-AR</t>
  </si>
  <si>
    <t>Ball camera, colour, 330TVL, 4 mm lens</t>
  </si>
  <si>
    <t>BC-619</t>
  </si>
  <si>
    <t>CL-300</t>
  </si>
  <si>
    <t>Clock camera mono, 1/3" 380TVL, 3.6mm PH lens</t>
  </si>
  <si>
    <t>CL-300-AR</t>
  </si>
  <si>
    <t>CL-600</t>
  </si>
  <si>
    <t>Clock Camera Colour, 1/3", 330 TVL, 3.6 mm PH Lens</t>
  </si>
  <si>
    <t>CL-600-AR</t>
  </si>
  <si>
    <t>Clock camera colour, 1/3" 330TVL, 3.6mm PH lens</t>
  </si>
  <si>
    <t>CM-300VR/A/2.5</t>
  </si>
  <si>
    <t>Corner camera mono 2</t>
  </si>
  <si>
    <t>CM-300VR-AR</t>
  </si>
  <si>
    <t>Indoor corner mount camera</t>
  </si>
  <si>
    <t>CM-310VR-AR</t>
  </si>
  <si>
    <t>Outdoor corner mount camera</t>
  </si>
  <si>
    <t>CM-500VR/A-AR</t>
  </si>
  <si>
    <t>Corner camera mono, 1/3" 560TVL 4mm audio vandal resistant</t>
  </si>
  <si>
    <t>CM-500VR-AR</t>
  </si>
  <si>
    <t>CM-600VR-AR</t>
  </si>
  <si>
    <t>CM-610VR-AR</t>
  </si>
  <si>
    <t>CW-300VR/A-AR</t>
  </si>
  <si>
    <t>Indoor wall/ceiling mount camera with audio</t>
  </si>
  <si>
    <t>CW-300VR-AR</t>
  </si>
  <si>
    <t>Indoor wall/ceiling mount camera</t>
  </si>
  <si>
    <t>CW-320</t>
  </si>
  <si>
    <t>IP65 Indoor Mini Wedge 380 TVL Mono Camera 4 mm lens</t>
  </si>
  <si>
    <t>CW-320-AR</t>
  </si>
  <si>
    <t>IP65 Indoor Mini Wedge 380 TVL Mono camera 4mm</t>
  </si>
  <si>
    <t>CW-500VR/A-AR</t>
  </si>
  <si>
    <t>CW-520</t>
  </si>
  <si>
    <t>IP65 Indoor Mini Wedge 560 TVL Mono Camera 4mm</t>
  </si>
  <si>
    <t>CW-520-AR</t>
  </si>
  <si>
    <t>IP65 Indoor Mini Wedge  560 TVL Mono camera 4mm</t>
  </si>
  <si>
    <t>CW-600VR/A/6.0</t>
  </si>
  <si>
    <t>Indoor wall/ceiling mount camera 6 mm lens and audio</t>
  </si>
  <si>
    <t>CW-600VR/A-AR</t>
  </si>
  <si>
    <t>CW-600VR-AR</t>
  </si>
  <si>
    <t>CW-610VR-AR</t>
  </si>
  <si>
    <t>CW-620</t>
  </si>
  <si>
    <t>IP65 Indoor Mini Wedge 330 TVL Colour Camera 4 mm</t>
  </si>
  <si>
    <t>CW-620-AR</t>
  </si>
  <si>
    <t>IP65 Indoor Mini Wedge 330 TVL Colour camera 4mm</t>
  </si>
  <si>
    <t>CW-629</t>
  </si>
  <si>
    <t>CW-720DN</t>
  </si>
  <si>
    <t>IP65 Indoor Mini Wedge 450 TVL Colour to Mono Day/Night Camera</t>
  </si>
  <si>
    <t>CW-720DN-AR</t>
  </si>
  <si>
    <t>IP65 Indoor Mini Wedge 450 TVL Col to Mono Day/Night cam</t>
  </si>
  <si>
    <t>DI-XP2-VF3</t>
  </si>
  <si>
    <t>1/3inch UltraView dome  Colour XP2 3-8mm 0.6lux Fixed Iris 24Vac/12Vdc</t>
  </si>
  <si>
    <t>DM-1500-VFA3</t>
  </si>
  <si>
    <t>5-inch Vari-View™ Dome, High Resolution, 480 TVL</t>
  </si>
  <si>
    <t>DM-1500-VFA3P</t>
  </si>
  <si>
    <t>DM-1500-VFA9</t>
  </si>
  <si>
    <t>DM-1500-VFA9P</t>
  </si>
  <si>
    <t>DM-310</t>
  </si>
  <si>
    <t>Dome camera mono,  380TVL, 4mm lens</t>
  </si>
  <si>
    <t>DM-310/2.5</t>
  </si>
  <si>
    <t>Indoor  380 tvl 2.5mm mono dome cam</t>
  </si>
  <si>
    <t>DM-310-AR</t>
  </si>
  <si>
    <t>DM-350VR</t>
  </si>
  <si>
    <t>IP65 Vandal Resistant 380TVL Mono Dome camera</t>
  </si>
  <si>
    <t>DM-350VR-AR</t>
  </si>
  <si>
    <t>DM-510</t>
  </si>
  <si>
    <t xml:space="preserve">Dome camera mono,  520TVL, 4mm lens, </t>
  </si>
  <si>
    <t>DM-510-AR</t>
  </si>
  <si>
    <t xml:space="preserve">Dome camera mono,  560TVL, 4mm lens, </t>
  </si>
  <si>
    <t>DM-610</t>
  </si>
  <si>
    <t>Dome camera colour, 330 TVL, 4mm lens</t>
  </si>
  <si>
    <t>DM-610-AR</t>
  </si>
  <si>
    <t>Indoor dome camera</t>
  </si>
  <si>
    <t>DM-610-VF/4080</t>
  </si>
  <si>
    <t>Indoor  330 tvl 4mm - 8mm varifocal colour dome cam</t>
  </si>
  <si>
    <t>DM-650VR</t>
  </si>
  <si>
    <t>IP65 Vandal Resistant 330TVL Colour Dome camera</t>
  </si>
  <si>
    <t>DM-650VR-AR</t>
  </si>
  <si>
    <t>DM-710</t>
  </si>
  <si>
    <t>Dome camera colour,  450TVL, 4mm lens</t>
  </si>
  <si>
    <t>DM-710-AR</t>
  </si>
  <si>
    <t>EV-400/CPA</t>
  </si>
  <si>
    <t>PIR camera colour, 1/3" 330 TVL, 3.6 mm PH lens, audio</t>
  </si>
  <si>
    <t>EV-400/CS</t>
  </si>
  <si>
    <t>PIR camera colour, 1/3" 330TVL, 4mm lens</t>
  </si>
  <si>
    <t>EV-400/CSA</t>
  </si>
  <si>
    <t>PIR camera colour, 1/3" 330TVL, 4mm lens, audio</t>
  </si>
  <si>
    <t>EV-400/MPA</t>
  </si>
  <si>
    <t>PIR camera mono, 1/3" 380TVL, 3.6mm PH lens, audio</t>
  </si>
  <si>
    <t>EV-400/MSA</t>
  </si>
  <si>
    <t>PIR camera mono, 1/3" 380TVL, 4mm lens, audio</t>
  </si>
  <si>
    <t>EV-500/CPAW</t>
  </si>
  <si>
    <t>PIR camera colour, 1/3" 330TVL, 3.6mm PH lens, audio, wkg PIR</t>
  </si>
  <si>
    <t>EV-500/CPW</t>
  </si>
  <si>
    <t>EV-500/MPAW</t>
  </si>
  <si>
    <t>PIR camera mono, 1/3" 380TVL, 3.6mm PH lens, audio, wkg PIR</t>
  </si>
  <si>
    <t>EV-75/CPA</t>
  </si>
  <si>
    <t>EV-75/MPA</t>
  </si>
  <si>
    <t>EV-90/CPA</t>
  </si>
  <si>
    <t>PIR camera colour, 1/3" 330TVL, 3.6mm PH lens, audio</t>
  </si>
  <si>
    <t>EV-90/MPA</t>
  </si>
  <si>
    <t>GEC-DG2P</t>
  </si>
  <si>
    <t>High Performance Color Camera</t>
  </si>
  <si>
    <t>GEC-DMEP-VA3</t>
  </si>
  <si>
    <t>PAL, 3.3-12mm Varifocal Autoiris, 12VDC/24VAC</t>
  </si>
  <si>
    <t>GEC-DMEP-VA9</t>
  </si>
  <si>
    <t>PAL, 9-22mm Varifocal Autoiris, 12VDC/24VAC</t>
  </si>
  <si>
    <t>GEC-DME-VA3</t>
  </si>
  <si>
    <t>3.3-12mm Varifocal Autoiris, 12VDC/24VAC, NTSC</t>
  </si>
  <si>
    <t>GEC-DME-VA9</t>
  </si>
  <si>
    <t>9-22mm Varifocal Autoiris, 12VDC/24VAC, NTSC</t>
  </si>
  <si>
    <t>GEC-DMHDNP-VA3</t>
  </si>
  <si>
    <t>Day/Night, PAL, 3.3-12mm Varifocal Autoiris, 12VDC/24VAC, NTSC</t>
  </si>
  <si>
    <t>GEC-DMHDNP-VA9</t>
  </si>
  <si>
    <t>Day/Night, PAL, 9-22mm Varifocal Autoiris, 12VDC/24VAC</t>
  </si>
  <si>
    <t>GEC-DMHDN-VA3</t>
  </si>
  <si>
    <t>Day/Night, 3.3-12mm Varifocal Autoiris, 12VDC/24VAC ,NTSC</t>
  </si>
  <si>
    <t>GEC-DMHDN-VA9</t>
  </si>
  <si>
    <t>Day/Night, 9-22mm Varifocal Autoiris, 12VDC/24VAC, NTSC</t>
  </si>
  <si>
    <t>GEC-DMHP-VA3</t>
  </si>
  <si>
    <t>GEC-DMHP-VA9</t>
  </si>
  <si>
    <t>GEC-DMH-VA3</t>
  </si>
  <si>
    <t>GEC-DMH-VA9</t>
  </si>
  <si>
    <t>GEC-DMX-VA3</t>
  </si>
  <si>
    <t>3.3-12mm Varifocal Autoiris, 12VDC/24VAC</t>
  </si>
  <si>
    <t>GEC-DMX-VA9</t>
  </si>
  <si>
    <t>9-22mm Varifocal Autoiris, 12VDC/24VAC</t>
  </si>
  <si>
    <t>GEC-DREP-VA3</t>
  </si>
  <si>
    <t>3.3-12mm Varifocal Autoiris, 12VDC/24VAC ,PAL</t>
  </si>
  <si>
    <t>GEC-DREP-VA9</t>
  </si>
  <si>
    <t>9-22mm Varifocal Autoiris, 12VDC/24VAC ,PAL</t>
  </si>
  <si>
    <t>GEC-DRE-VA3</t>
  </si>
  <si>
    <t>3.3-12mm Varifocal Autoiris, 12VDC/24VAC ,NTSC</t>
  </si>
  <si>
    <t>GEC-DRE-VA9</t>
  </si>
  <si>
    <t>9-22mm Varifocal Autoiris, 12VDC/24VAC ,NTSC</t>
  </si>
  <si>
    <t>GEC-DRHDNP-VA3</t>
  </si>
  <si>
    <t>Day/Night, PAL, 3.3-12mm Varifocal Autoiris, 12VDC/24VAC</t>
  </si>
  <si>
    <t>GEC-DRHDNP-VA9</t>
  </si>
  <si>
    <t>GEC-DRHDN-VA3</t>
  </si>
  <si>
    <t>GEC-DRHDN-VA9</t>
  </si>
  <si>
    <t>Day/Night, 9-22mm Varifocal Autoiris, 12VDC/24VAC ,NTSC</t>
  </si>
  <si>
    <t>GEC-DRHP-VA3</t>
  </si>
  <si>
    <t>GEC-DRHP-VA9</t>
  </si>
  <si>
    <t>GEC-DRH-VA3</t>
  </si>
  <si>
    <t>GEC-DRH-VA9</t>
  </si>
  <si>
    <t>GEC-DRX-VA3</t>
  </si>
  <si>
    <t>GEC-DRX-VA9</t>
  </si>
  <si>
    <t>GEC-DV-16FN</t>
  </si>
  <si>
    <t>TruVision Dome PTZ Compact 16X Optical Zoom Camera, Flush Type, NTSC</t>
  </si>
  <si>
    <t>GEC-DV-16FP</t>
  </si>
  <si>
    <t>TruVision Dome PTZ Compact 16X Optical Zoom Camera, Flush Type, PAL</t>
  </si>
  <si>
    <t>GEC-DV-16SN</t>
  </si>
  <si>
    <t>TruVision Dome PTZ Compact 16X Optical Zoom Camera, Pendant/Surface Type, NTSC</t>
  </si>
  <si>
    <t>GEC-DV-16SP</t>
  </si>
  <si>
    <t>TruVision Dome PTZ Compact 16X Optical Zoom Camera, Pendant/Surface Type, PAL</t>
  </si>
  <si>
    <t>GEC-EVR1</t>
  </si>
  <si>
    <t>1/3'' 540 TVL, OSD, 0.1 Lux EVR Colour Camera, NTSC, 12 VDC or 24 VAC</t>
  </si>
  <si>
    <t>GEC-EVR1-DN</t>
  </si>
  <si>
    <t>1/3'' 540 / 570 TVL, OSD, 0.1/0.05 Lux Day/Night Camera, NTSC, 12 VDC or 24 VA</t>
  </si>
  <si>
    <t>GEC-EVR1-DNP</t>
  </si>
  <si>
    <t>1/3'' 540 / 570 TVL, OSD, 0.1/0.05 Lux Day/Night Camera, PAL, 12 VDC or 24 VAC</t>
  </si>
  <si>
    <t>GEC-EVR1-P</t>
  </si>
  <si>
    <t>1/3'' 540 TVL, OSD, 0.1 Lux EVR Colour Camera, PAL, 12 VDC or 24 VAC</t>
  </si>
  <si>
    <t>GEC-EVR2</t>
  </si>
  <si>
    <t>1/3'' 540 TVL, OSD, 0.1 Lux EVR Colour Camera, NTSC, 85 - 264 VAC</t>
  </si>
  <si>
    <t>GEC-EVR2-DN</t>
  </si>
  <si>
    <t>1/3'' 540 / 570 TVL, OSD, 0.1/0.05 Lux EVR Day/Night Camera, NTSC, 85 - 264 VA</t>
  </si>
  <si>
    <t>GEC-EVR2-DNP</t>
  </si>
  <si>
    <t>1/3'' 540 / 570 TVL, OSD, 0.1/0.05 Lux EVR Day/Night Camera, PAL, 85 - 264 VAC</t>
  </si>
  <si>
    <t>GEC-EVR2-P</t>
  </si>
  <si>
    <t>1/3'' 540 TVL, OSD, 0.1 Lux EVR Colour Camera, PAL, 85 - 264 VAC</t>
  </si>
  <si>
    <t>GEC-HDR1</t>
  </si>
  <si>
    <t>1/3'' 500 TVL, OSD, 0.5 Lux Hyper Dynamic Range Camera, NTSC, 12 VDC or 24 VAC</t>
  </si>
  <si>
    <t>GEC-HDR1-DN</t>
  </si>
  <si>
    <t>1/3'' 500 / 570 TVL, OSD, 0.5/0.1 Lux Day/Night Camera, NTSC,12 VDC or 24 VAC</t>
  </si>
  <si>
    <t>GEC-HDR1-DNP</t>
  </si>
  <si>
    <t>1/3'' 500 / 570 TVL, OSD, 0.5/0.1 Lux HDR Day/Night Camera, PAL,12 VDC or 24 V</t>
  </si>
  <si>
    <t>GEC-HDR1-P</t>
  </si>
  <si>
    <t>1/3'' 500 TVL, OSD, 0.5 Lux Hyper Dynamic Range Camera, PAL, 12 VDC or 24 VAC</t>
  </si>
  <si>
    <t>GEC-HDR2</t>
  </si>
  <si>
    <t>1/3'' 500 TVL, OSD, 0.5 Lux Hyper Dynamic Range Camera, NTSC, 85 - 264 VAC</t>
  </si>
  <si>
    <t>GEC-HDR2-DN</t>
  </si>
  <si>
    <t>1/3'' 500 / 570 TVL, OSD, 0.5/0.1 Lux HDR Day/Night Camera, NTSC, 85 - 264 VAC</t>
  </si>
  <si>
    <t>GEC-HDR2-DNP</t>
  </si>
  <si>
    <t>1/3'' 500 / 570 TVL, OSD, 0.5/0.1 Lux HDR Day/Night Camera, PAL, 85 - 264 VAC</t>
  </si>
  <si>
    <t>GEC-HDR2-P</t>
  </si>
  <si>
    <t>1/3'' 500 TVL, OSD, 0.5 Lux Hyper Dynamic Range Camera, PAL, 85 - 264 VAC</t>
  </si>
  <si>
    <t>GEC-IP2B</t>
  </si>
  <si>
    <t>UltraView IP, Multi-Codec, Progressive Scan Camera, NTSC</t>
  </si>
  <si>
    <t>GEC-IP2B-P</t>
  </si>
  <si>
    <t>UltraView IP, Multi-Codec, Progressive Scan Camera, PAL</t>
  </si>
  <si>
    <t>GEC-IP2D</t>
  </si>
  <si>
    <t>UltraView IP, Multi-Codec, Progressive Scan Dome Camera, NTSC</t>
  </si>
  <si>
    <t>GEC-IP2D-P</t>
  </si>
  <si>
    <t>UltraView IP, Multi-Codec, Progressive Scan Dome Camera, PAL</t>
  </si>
  <si>
    <t>PS48VDC65W-UK</t>
  </si>
  <si>
    <t>90-264Volt Input 48VDC 1.35Amp Output PowerSupply with UK wallplug</t>
  </si>
  <si>
    <t>PS56VDC65W-UK</t>
  </si>
  <si>
    <t>90-264Volt Input 56VDC 1.16Amp Output PowerSupply with UK wallplug</t>
  </si>
  <si>
    <t>TVC-M5225E-3M-N</t>
  </si>
  <si>
    <t>5 MPX Full HD Outdoor IR Bullet Camera, 3.5-9.0 mm, NTSC</t>
  </si>
  <si>
    <t>GEC-IP2VD-DN</t>
  </si>
  <si>
    <t>UltraView IP, Multi-Codec, Progressive Scan Vandal Resistant Dome Camera, NTSC</t>
  </si>
  <si>
    <t>GEC-IP2VD-DNP</t>
  </si>
  <si>
    <t>UltraView IP, Multi-Codec, Progressive Scan Vandal Resistant Dome Camera, PAL</t>
  </si>
  <si>
    <t>GEC-IPDRH-24VA</t>
  </si>
  <si>
    <t>DR Series Rugged IP Dome Camera, 520 TVL, MPEG-4, 12 VDC / 24 VAC, NTSC</t>
  </si>
  <si>
    <t>GEC-IPDRH-24VA-P</t>
  </si>
  <si>
    <t>DR Series Rugged IP Dome Camera, 520 TVL, MPEG-4, 12 VDC / 24 VAC, PAL</t>
  </si>
  <si>
    <t>GEC-IPDRH-DN-24VA</t>
  </si>
  <si>
    <t>DR Series Rugged IP Day/Night Dome Camera, 520 TVL, MPEG-4, 12 VDC/24VAC, NTSC</t>
  </si>
  <si>
    <t>GEC-IPDRH-DN-24VA-P</t>
  </si>
  <si>
    <t>DR Series Rugged IP Day/Night Dome Camera, 520 TVL, MPEG-4, 12 VDC/24VAC, PAL</t>
  </si>
  <si>
    <t>GEC-IPDRH-DN-POE</t>
  </si>
  <si>
    <t>DR Series Rugged IP Day/Night Dome Camera, 520 TVL, MPEG-4, POE, 12 VDC, NTSC</t>
  </si>
  <si>
    <t>GEC-IPDRH-DN-POE-P</t>
  </si>
  <si>
    <t>DR Series Rugged IP Day/Night Dome Camera, 520 TVL, MPEG-4, POE, 12 VDC, PAL</t>
  </si>
  <si>
    <t>GEC-IPDRH-POE</t>
  </si>
  <si>
    <t>DR Series Rugged IP Dome Camera, 520 TVL, MPEG-4, POE, 12 VDC, NTSC</t>
  </si>
  <si>
    <t>GEC-IPDRH-POE-P</t>
  </si>
  <si>
    <t>DR Series Rugged IP Dome Camera, 520 TVL, MPEG-4, POE, 12 VDC, PAL</t>
  </si>
  <si>
    <t>JB-350/P-AR</t>
  </si>
  <si>
    <t>Junction box camera</t>
  </si>
  <si>
    <t>JB-650/P-AR</t>
  </si>
  <si>
    <t>KTA-38-C4P</t>
  </si>
  <si>
    <t>CyberScout PAL with clear dome and 4 mm lens</t>
  </si>
  <si>
    <t>KTA-38-CVP</t>
  </si>
  <si>
    <t>CyberScout, PAL with clear dome and 3.5-8 mm varifocal lens</t>
  </si>
  <si>
    <t>KTA-38-S4P</t>
  </si>
  <si>
    <t>CyberScout PAL with smoked dome and 4 mm lens</t>
  </si>
  <si>
    <t>KTA-38-SVP</t>
  </si>
  <si>
    <t>CyberScout, PAL with smoked dome and 3.5-8mm Varifocal Lens</t>
  </si>
  <si>
    <t>KTA-C4-D2C</t>
  </si>
  <si>
    <t xml:space="preserve">7" CyberDome Day/Night, indoor wall mount, smoked, colour/monochrome </t>
  </si>
  <si>
    <t>KTA-C4-E2C</t>
  </si>
  <si>
    <t>KTA-CE3-D2C</t>
  </si>
  <si>
    <t>7" CyberDome Day/Night, outdoor wall mount, clear, colour/monochrome</t>
  </si>
  <si>
    <t>KTA-CE3-E2C</t>
  </si>
  <si>
    <t>7"  CyberDome Day/Night, outdoor wall mount, clear, colour/monochrome</t>
  </si>
  <si>
    <t>KTA-CE3-H2C</t>
  </si>
  <si>
    <t>7" CyberDome Select, outdoor wall mount, clear, colour, PAL, 18:1 zoom</t>
  </si>
  <si>
    <t>KTA-CE3-N2C</t>
  </si>
  <si>
    <t>KTA-CE4-D2C</t>
  </si>
  <si>
    <t>7" CyberDome Day/Night, outdoor wall mount, smoked, colour/monochrome</t>
  </si>
  <si>
    <t>KTA-CE4-E2C</t>
  </si>
  <si>
    <t>KTA-CE4-H2C</t>
  </si>
  <si>
    <t>7" CyberDome Select, outdoor wall mnt, smoked, colour, PAL, 18:1 zoom</t>
  </si>
  <si>
    <t>KTA-DE3-D2C</t>
  </si>
  <si>
    <t>8" CyberDome Day/Night, heavy duty, clear, colour/monochrome</t>
  </si>
  <si>
    <t>KTA-DE3-E2C</t>
  </si>
  <si>
    <t>KTA-DE4-D2C</t>
  </si>
  <si>
    <t>8" CyberDome Day/Night, heavy duty, smoked, colour/monochrome</t>
  </si>
  <si>
    <t>KTA-DE4-E2C</t>
  </si>
  <si>
    <t>KTA-F3-D2C</t>
  </si>
  <si>
    <t>6-inch, CyberDome Day/Night, flush mount,clear, colour/monochrome</t>
  </si>
  <si>
    <t>KTA-F3-H2C</t>
  </si>
  <si>
    <t>6-inch, CyberDome Select, flush mount,clear, colour</t>
  </si>
  <si>
    <t>KTA-F4-D2C</t>
  </si>
  <si>
    <t>6-inch, CyberDome Day/Night, flush mount, smoked, colour/monochrome</t>
  </si>
  <si>
    <t>KTA-F4-E2C</t>
  </si>
  <si>
    <t>6-inch, CyberDome Day/Nigh, flush mount, smoked, colour/monochrome</t>
  </si>
  <si>
    <t>KTA-F4-H2C</t>
  </si>
  <si>
    <t>6 in., CyberDome Select, Flush Mount, Smoked, Colour, PAL, 18:1 Zoom</t>
  </si>
  <si>
    <t>KTA-H3-D2C</t>
  </si>
  <si>
    <t>7-inch, CyberDome Day/Night, pendant mount, clear, colour/monochrome</t>
  </si>
  <si>
    <t>KTA-H3-H2C</t>
  </si>
  <si>
    <t>7-inch, CyberDome Select, pendant mount,clear, colour</t>
  </si>
  <si>
    <t>KTA-H4-D2C</t>
  </si>
  <si>
    <t>7" CyberDome Day/Night, indoor pendant, smoked, colour/monochrome</t>
  </si>
  <si>
    <t>KTA-H4-E2C</t>
  </si>
  <si>
    <t>KTA-H4-H2C</t>
  </si>
  <si>
    <t>7" CyberDome Select, indoor pendant, smoked, colour, PAL, 18:1 zoom</t>
  </si>
  <si>
    <t>KTA-HE4-D2C</t>
  </si>
  <si>
    <t>7" CyberDome Day/Night, outdoor pendant, smoked, PAL</t>
  </si>
  <si>
    <t>KTA-HE4-F2C</t>
  </si>
  <si>
    <t>7" CyberDome Classic, outdoor pendant, smoked, monochrome</t>
  </si>
  <si>
    <t>KTA-HE4-G2C</t>
  </si>
  <si>
    <t>7" CyberDome Classic, outdoor pendant, smoked, colour, PAL, 22:1 zoom</t>
  </si>
  <si>
    <t>KTA-HE4-H2C</t>
  </si>
  <si>
    <t>7" CyberDome Select, outdoor pendant, smoked, colour, PAL, 18:1 zoom</t>
  </si>
  <si>
    <t>KTA-RE3-D2C</t>
  </si>
  <si>
    <t>7-inch, IP65 Rugged Dome Day/Night, pendant mount, clear, colour/monochrome</t>
  </si>
  <si>
    <t>KTA-RE3-H2C</t>
  </si>
  <si>
    <t>7-inch, IP65 Rugged Dome Select, pendant mount,clear, colour</t>
  </si>
  <si>
    <t>KTA-RE3-N2C</t>
  </si>
  <si>
    <t>7-inch, IP65 Rugged Dome, wall mount, clear, 26X Day/Night, PAL</t>
  </si>
  <si>
    <t>KTC-107V3P</t>
  </si>
  <si>
    <t>1/3'' Mono 420 TVL 0.1Lux Varifocal 3.5-8mm lens 24Vac</t>
  </si>
  <si>
    <t>KTC-117V3P</t>
  </si>
  <si>
    <t>1/3'' Mono 600 TVL 0.4Lux Varifocal 3.5-8 mm lens 24 VAC</t>
  </si>
  <si>
    <t>KTC-2000DNP</t>
  </si>
  <si>
    <t>1/3'' 480TVL 0.1/0.01 Lux ExView Day/Night Camera, 12 VDC or 24 VAC</t>
  </si>
  <si>
    <t>KTC-2000DNP OSD</t>
  </si>
  <si>
    <t>1/3'' 480TVL OSD 0.1/0.01 Lux ExView Day/Night Camera, 12 VDC or 24 VAC</t>
  </si>
  <si>
    <t>KTC-2001DNP</t>
  </si>
  <si>
    <t>1/3'' 480 TVL 0.1/0.01 Lux  ExView Day/Night Camera, 85 to 264 VAC</t>
  </si>
  <si>
    <t>KTC-2001DNP OSD</t>
  </si>
  <si>
    <t>1/3'' 480TVL OSD 0.1/0.01 Lux ExView Day/Night Camera, 85 - 264 VAC</t>
  </si>
  <si>
    <t>KTC-207CV3P</t>
  </si>
  <si>
    <t>1/3'' Colour 380 TVL 2.0Lux Varifocal 3.5-8mm lens 24Vac</t>
  </si>
  <si>
    <t>KTC-217CV3P</t>
  </si>
  <si>
    <t>1/3'' Colour 460 TVL 2.0 Lux Varifocal 3.5-8 mm lens 24 VAC</t>
  </si>
  <si>
    <t>KTC-462P</t>
  </si>
  <si>
    <t>1/3" 420 TVL, 0.1 lux mono digital cam, 12VDC / 24VAC</t>
  </si>
  <si>
    <t>KTC-463P</t>
  </si>
  <si>
    <t>1/3" 420 TVL, 0.1 lux mono digital cam, 220 VAC</t>
  </si>
  <si>
    <t>KTC-510P</t>
  </si>
  <si>
    <t>1/3" 450 TVL, 0.1 Lux (F1.2) Monochrome Digital Camera, 12 VDC or 24 VAC</t>
  </si>
  <si>
    <t>KTC-511P</t>
  </si>
  <si>
    <t>1/3" 450 TVL, 0.1 Lux (F1.2) Monochrome Digital Camera, 85 to 264 VAC</t>
  </si>
  <si>
    <t>KTC-515P</t>
  </si>
  <si>
    <t>1/3" 600 TVL, 0.1 lux (F1.2) Mono hi-res Digital Camera, 12 VDC or 24 VAC</t>
  </si>
  <si>
    <t>KTC-516P</t>
  </si>
  <si>
    <t>1/3" 600 TVL, 0.1 lux (F1.2) Mono hi-res Digital Camera, 85 to 264 VAC</t>
  </si>
  <si>
    <t>KTC-540EP</t>
  </si>
  <si>
    <t>1/3" 600 TVL,0.01 lux(F1.2) Mono ExView IR Digital Camera,12 VDC or 24 VAC</t>
  </si>
  <si>
    <t>KTC-541EP</t>
  </si>
  <si>
    <t>1/3" 600 TVL,0.01 lux(F1.2) Mono Exview IR Digital Camera, 8</t>
  </si>
  <si>
    <t>KTC-810CP</t>
  </si>
  <si>
    <t>1/3" 380 TVL, 0.5 lux (F1.2) Colour Digital Camera, 12 VDC or 24 VAC</t>
  </si>
  <si>
    <t>KTC-811CP</t>
  </si>
  <si>
    <t>1/3" 380 TVL, 0.5 lux (F1.2) Colour Digital Camera, 85 to 264 VAC</t>
  </si>
  <si>
    <t>KTC-815CP</t>
  </si>
  <si>
    <t>1/3" 480 TVL, 0.5 lux (F1.2) Colour hi-res Digital Camera, 12 VDC or 24 VAC</t>
  </si>
  <si>
    <t>KTC-816CP</t>
  </si>
  <si>
    <t>1/3" 480 TVL, 0.5 lux (F1.2) Colour hi-res Digital Camera, 85 to 264 VAC</t>
  </si>
  <si>
    <t>KTC-840CEP</t>
  </si>
  <si>
    <t>1/3" 480 TVL, 0.1 lux (F1.2) ExView Digital Colour Camera, 12 VDC or 24 VAC</t>
  </si>
  <si>
    <t>KTC-841CEP</t>
  </si>
  <si>
    <t>1/3" 480 TVL, 0.1 lux (F1.2) Ex-View Digital Colour Camera, 85 to 265 VAC</t>
  </si>
  <si>
    <t>KTC-910P</t>
  </si>
  <si>
    <t>1/3"480TVL, 0.3 lux(F1.2) I.R Sensitive Col/mon Digital Camera,12 VDC or 24 VAC</t>
  </si>
  <si>
    <t>KTC-911P</t>
  </si>
  <si>
    <t>1/3" 480 TVL, 0.3 lux (F1.2) I.R Sensitive Col/mon Digital Camera, 85 to 264 VAC</t>
  </si>
  <si>
    <t>KTC-XP1</t>
  </si>
  <si>
    <t xml:space="preserve">UltraView, High Resolution, Wide Dynamic Range Camera </t>
  </si>
  <si>
    <t>KTC-XP3</t>
  </si>
  <si>
    <t xml:space="preserve">UltraView, High Resolution, Wide Dynamic Range Camera  </t>
  </si>
  <si>
    <t>KTC-ZP-DNP</t>
  </si>
  <si>
    <t>High Resolution, Ex-view, Day/Night, Zoomplus camera</t>
  </si>
  <si>
    <t>PD-33VC</t>
  </si>
  <si>
    <t>1/3'' Colour 380 TVL 2.0 Lux Varifocal 3.5-8 mm lens 12 VDC</t>
  </si>
  <si>
    <t>PD-34C</t>
  </si>
  <si>
    <t>1/3'' Colour 380 TVL 2.0 Lux Fixed 4.0 mm lens 12 VDC</t>
  </si>
  <si>
    <t>PD-39VC</t>
  </si>
  <si>
    <t>1/3'' Colour 380 TVL 2.0 Lux Varifocal 9-22mm lens 12 VDC</t>
  </si>
  <si>
    <t>PD-43M</t>
  </si>
  <si>
    <t>1/3'' Mono 420 TVL 0.4 Lux Fixed 4 mm lens 12 VDC</t>
  </si>
  <si>
    <t>PD-43VC</t>
  </si>
  <si>
    <t>1/3'' Colour 460 TVL 2.0 Lux Varifocal 3.5-8 mm lens 12 VDC</t>
  </si>
  <si>
    <t>PD-44C</t>
  </si>
  <si>
    <t>2" Mini-Dome High Res Colour 3-Axis, 480 TVL, 12VDC</t>
  </si>
  <si>
    <t>PD-49VC</t>
  </si>
  <si>
    <t>1/3'' Colour 460 TVL 2.0 Lux Varifocal 9-22mm lens 12 VDC</t>
  </si>
  <si>
    <t>PD-63M</t>
  </si>
  <si>
    <t>1/3'' Mono 600 TVL 0.4 Lux Fixed 4.0 mm lens 12 VDC</t>
  </si>
  <si>
    <t>PI-310VR</t>
  </si>
  <si>
    <t>IP65 VR Dummy PIR camera mono, 380 TVL, 4 mm lens</t>
  </si>
  <si>
    <t>PI-310VR/12.0</t>
  </si>
  <si>
    <t>IP65 VRPIR camera mono, 380 TVL, 12mm lens</t>
  </si>
  <si>
    <t>PI-310VR-AR</t>
  </si>
  <si>
    <t>Outdoor PIR</t>
  </si>
  <si>
    <t>PI-340</t>
  </si>
  <si>
    <t>Sharpshooter standard resolution monochrome PIR case camera</t>
  </si>
  <si>
    <t>PI-390/P</t>
  </si>
  <si>
    <t>Indoor standard resolution monochrome PIR case camera</t>
  </si>
  <si>
    <t>PI-390/PW</t>
  </si>
  <si>
    <t>Indoor standard resolution monochrome working PIR camera</t>
  </si>
  <si>
    <t>PI-540</t>
  </si>
  <si>
    <t>PI-610VR</t>
  </si>
  <si>
    <t>IP65 vandal-resistant  PIR Camera Colour, 330 TVL, 4 mm lens</t>
  </si>
  <si>
    <t>PI-610VR/AI-AR</t>
  </si>
  <si>
    <t>PIR camera colour, 1/3" 330TVL outdoor vandal resistant</t>
  </si>
  <si>
    <t>PI-610VR-AR</t>
  </si>
  <si>
    <t>PI-640</t>
  </si>
  <si>
    <t>Sharpshooter standard resolution colour PIR case camera</t>
  </si>
  <si>
    <t>PI-690/P</t>
  </si>
  <si>
    <t>Indoor standard resolution colour PIR case camera</t>
  </si>
  <si>
    <t>PI-690/PW</t>
  </si>
  <si>
    <t>Indoor standard resolution colour working PIR case camera</t>
  </si>
  <si>
    <t>PI-740</t>
  </si>
  <si>
    <t>Sharpshooter high resolution colour PIR case camera</t>
  </si>
  <si>
    <t>SD-300</t>
  </si>
  <si>
    <t>Side viewing Smoke Detector Camera mono, 380 TVL, 4 mm lens</t>
  </si>
  <si>
    <t>SD-300/P</t>
  </si>
  <si>
    <t>Vertical viewing Smoke Detecror Camera mono, 380TVL, 3.6mm PH lens</t>
  </si>
  <si>
    <t>SD-300/P-AR</t>
  </si>
  <si>
    <t>Smoke det cam mono, 380TVL, 3.6mm PH lens</t>
  </si>
  <si>
    <t>SD-300-AR</t>
  </si>
  <si>
    <t>Smoke det cam mono, 380TVL, 4mm lens</t>
  </si>
  <si>
    <t>SD-600</t>
  </si>
  <si>
    <t>Side viewing Smoke Detector Camera Colour, 330 TVL, 4 mm Lens</t>
  </si>
  <si>
    <t>SD-600/P</t>
  </si>
  <si>
    <t>Vertical viewing Smoke Detector Camera Colour, 330 TVL, 3.6 mm PH Lens</t>
  </si>
  <si>
    <t>SD-600/P-AR</t>
  </si>
  <si>
    <t>Smoke det cam colour, 330TVL, 3.6mm PH lens</t>
  </si>
  <si>
    <t>SD-600-AR</t>
  </si>
  <si>
    <t>Smoke det cam colour,  330TVL, 4mm lens</t>
  </si>
  <si>
    <t>SV-XP1</t>
  </si>
  <si>
    <t>SymVeo - IP color camera with XPosure technology</t>
  </si>
  <si>
    <t>TC-300</t>
  </si>
  <si>
    <t>IP65 Track 380 TVL Mono Camera</t>
  </si>
  <si>
    <t>TC-300-AR</t>
  </si>
  <si>
    <t>IP65 Track 380TVL Mono Camera</t>
  </si>
  <si>
    <t>TC-500</t>
  </si>
  <si>
    <t>IP65 Track 600TVL Mono Camera</t>
  </si>
  <si>
    <t>TC-500-AR</t>
  </si>
  <si>
    <t>IP65 Track 560TVL Mono Camera</t>
  </si>
  <si>
    <t>TC-600</t>
  </si>
  <si>
    <t>IP65 Track 330 TVL Colour Camera</t>
  </si>
  <si>
    <t>TC-600-AR</t>
  </si>
  <si>
    <t>TC-700</t>
  </si>
  <si>
    <t>IP65 Track 450TVL Colour Camera</t>
  </si>
  <si>
    <t>TC-700-AR</t>
  </si>
  <si>
    <t>TC-700DD</t>
  </si>
  <si>
    <t>IP65 Track 450TVL  Colour Camera c/w DD Varifocal Lens</t>
  </si>
  <si>
    <t>TC-700DD-AR</t>
  </si>
  <si>
    <t>TIR-300</t>
  </si>
  <si>
    <t>330 TVL Day/Night, IP65, Built-In LED's 3.6 mm Lens</t>
  </si>
  <si>
    <t>TIR-400</t>
  </si>
  <si>
    <t>Colour, 330 TVL Day/Night, IP68, Built-In LED Illuminators 4 mm Lens</t>
  </si>
  <si>
    <t>TIR-405</t>
  </si>
  <si>
    <t>W/proof, 520 TVL day/night camera, built-in LED illuminators- 4.3mm</t>
  </si>
  <si>
    <t>TIR-600</t>
  </si>
  <si>
    <t>Colour, 330 TVL Day/Night, IP68, Built-In LED Illuminators 6 mm Lens</t>
  </si>
  <si>
    <t>TIR-605</t>
  </si>
  <si>
    <t>Colour, 520 TVL Day/Night, IP68, Built-In LED Illuminators 6 mm Lens</t>
  </si>
  <si>
    <t>TVB-2104</t>
  </si>
  <si>
    <t>TruVision IR Bullet High-Res Camera, PAL,700 TVL, 2.8 to11 mm Motorized Lens</t>
  </si>
  <si>
    <t>TVC-5120-1-P</t>
  </si>
  <si>
    <t>TruVision™ 550TVL Box Camera</t>
  </si>
  <si>
    <t>TVC-5125BE-3-P</t>
  </si>
  <si>
    <t>TruVision™ 550TVL IR Bullet Camera</t>
  </si>
  <si>
    <t>TVC-6110-1-P</t>
  </si>
  <si>
    <t>TruVision™ 600TVL Digital Day/Night Box Camera</t>
  </si>
  <si>
    <t>TVC-6120-1-P</t>
  </si>
  <si>
    <t>TruVision™ 600TVL True Day/Night Box Camera</t>
  </si>
  <si>
    <t>TVC-7120-1-P</t>
  </si>
  <si>
    <t>TruVision™ 960H (700 TVL) True Day/Night Box Camera</t>
  </si>
  <si>
    <t>TVC-BIR-HR</t>
  </si>
  <si>
    <t>TruVision Cam IR Bullet High-Res Camera, 530 TVL, 6.0–50.0 mm Varifocal, 55 m IR</t>
  </si>
  <si>
    <t>TVC-BIR-MR</t>
  </si>
  <si>
    <t>TruVision Cam IR Bullet Mid-Res Camera, 480 TVL Color, 3.5–12 mm Varifocal, 25m</t>
  </si>
  <si>
    <t>TVC-BIR-MR-P</t>
  </si>
  <si>
    <t>TVC-KDB-MR</t>
  </si>
  <si>
    <t>TruVision box camera, color camera, 480 TVL, 0,5 lux, 12 VDC/24VAC, NTSC</t>
  </si>
  <si>
    <t>TVC-KDB-MR-P</t>
  </si>
  <si>
    <t>TruVision box camera, color camera, 480 TVL, 0,5 lux, 12 VDC/24VAC, PAL</t>
  </si>
  <si>
    <t>TVC-M1120-1-P</t>
  </si>
  <si>
    <t>TruVision™ 1.3MPX Progressive Scan CCD Camera</t>
  </si>
  <si>
    <t>TVC-M1220-1-N</t>
  </si>
  <si>
    <t>1.3 MPX HD Box Camera ONVIF/PSIA - NTSC</t>
  </si>
  <si>
    <t>TVC-M1220-1U-P</t>
  </si>
  <si>
    <t>1.3 MPX HD Box Camera ONVIF/PSIA, PAL</t>
  </si>
  <si>
    <t>TVC-M1245E-2M-N</t>
  </si>
  <si>
    <t>1.3 MPX HD Outdoor WDR IR Bullet Camera, 2.7-9.0 mm, NTSC</t>
  </si>
  <si>
    <t>TVC-M1245E-2M-S-P</t>
  </si>
  <si>
    <t>1.3 MPX HD Outdoor WDR IR Bullet Camera, 2.7-9.0 mm, PAL</t>
  </si>
  <si>
    <t>TVC-M2110-1-P</t>
  </si>
  <si>
    <t>TruVision™ 2MPX Progressive Scan CMOS Camera</t>
  </si>
  <si>
    <t>TVC-M3220-1-P</t>
  </si>
  <si>
    <t xml:space="preserve">3 MPX Full HD Box Camera ONVIF/PSIA </t>
  </si>
  <si>
    <t>TVC-M3245E-2M-N</t>
  </si>
  <si>
    <t>3 MPX Full HD Outdoor WDR IR Bullet Camera, 2.7-9.0 mm, NTSC</t>
  </si>
  <si>
    <t>TVC-M3245E-2M-P</t>
  </si>
  <si>
    <t>3 MPX Full HD Outdoor WDR IR Bullet Camera, 2.7-9.0 mm, PAL</t>
  </si>
  <si>
    <t>TVC-M5220-1-P</t>
  </si>
  <si>
    <t xml:space="preserve">5 MPX Full HD Box Camera ONVIF/PSIA </t>
  </si>
  <si>
    <t>TVC-N225E-2M-P</t>
  </si>
  <si>
    <t>VGA Outdoor IR Bullet Camera, 2.8-12.0 mm</t>
  </si>
  <si>
    <t>TVC-N240-1-P</t>
  </si>
  <si>
    <t xml:space="preserve">4CIF WDR Box Camera ONVIF/PSIA </t>
  </si>
  <si>
    <t>TVD-3103</t>
  </si>
  <si>
    <t>1.3 MPX HD Outdoor IR Dome Camera, 2.8 to 12mm, NTSC</t>
  </si>
  <si>
    <t>TVD-6120VE-2-P</t>
  </si>
  <si>
    <t>TruVision™ 600TVL Outdoor Rugged Dome</t>
  </si>
  <si>
    <t>TVD-6125VE-2-P</t>
  </si>
  <si>
    <t>TruVision™ 600TVL Outdoor Rugged IR Dome</t>
  </si>
  <si>
    <t>TVD-7120VE-2-P</t>
  </si>
  <si>
    <t>TruVision™ 960H (700 TVL) True D/N, 2.8 to12mm, Outdoor Rugged Dome</t>
  </si>
  <si>
    <t>TVD-DOME5-HR9-P</t>
  </si>
  <si>
    <t>TruVision™ Dome, PAL,  550TVL, Color</t>
  </si>
  <si>
    <t>TVD-DOME-HR</t>
  </si>
  <si>
    <t>TruVision™ Dome, 500 TVL</t>
  </si>
  <si>
    <t>TVD-DOME-HR9-P</t>
  </si>
  <si>
    <t>TVD-DOME-HR-P</t>
  </si>
  <si>
    <t>TVD-M1120V-3-P</t>
  </si>
  <si>
    <t>TruVision™ 1.3MPX Progressive Scan CCD Vandal Proof Dome Camera</t>
  </si>
  <si>
    <t>TVD-M1210W-2B-N</t>
  </si>
  <si>
    <t>1.3 MPX HD IP66 Wedge Dome ONVIF/PSIA, Black, NTSC</t>
  </si>
  <si>
    <t>TVD-M1210W-2B-P</t>
  </si>
  <si>
    <t>1.3 MPX HD IP66 Wedge Dome ONVIF/PSIA, Black, PAL</t>
  </si>
  <si>
    <t>TVD-M1210W-2-N</t>
  </si>
  <si>
    <t>1.3 MPX HD IP66 Wedge Dome ONVIF/PSIA, NTSC</t>
  </si>
  <si>
    <t>TVD-M1210W-2-P</t>
  </si>
  <si>
    <t>1.3 MPX HD IP66 Wedge Dome ONVIF/PSIA, PAL</t>
  </si>
  <si>
    <t>TVD-M1210W-2W-N</t>
  </si>
  <si>
    <t>1.3 MPX HD IP66 Wedge Dome ONVIF/PSIA, White, NTSC</t>
  </si>
  <si>
    <t>TVD-M1210W-2W-P</t>
  </si>
  <si>
    <t>1.3 MPX HD IP66 Wedge Dome ONVIF/PSIA, White, PAL</t>
  </si>
  <si>
    <t>TVD-M1245E-2M-N</t>
  </si>
  <si>
    <t>1.3 MPX HD Outdoor IR Dome Camera, 2.7-9.0 mm, NTSC</t>
  </si>
  <si>
    <t>TVD-M1245E-2M-P</t>
  </si>
  <si>
    <t>1.3 MPX HD Outdoor IR Dome Camera, 2.7-9.0 mm, PAL</t>
  </si>
  <si>
    <t>TVD-M2110-2-P</t>
  </si>
  <si>
    <t>TruVision™ 2MPX Progressive Scan CMOS Dome Camera</t>
  </si>
  <si>
    <t>TVD-M2110V-3-P</t>
  </si>
  <si>
    <t>TruVision™ 2MPX Progressive Scan CMOS Vandal Proof Dome Camera</t>
  </si>
  <si>
    <t>TVD-M2210W-4-P</t>
  </si>
  <si>
    <t xml:space="preserve">2 MPX HD IP66 Wedge Dome ONVIF/PSIA </t>
  </si>
  <si>
    <t>TVD-M2225V-2-P</t>
  </si>
  <si>
    <t xml:space="preserve">2 MPX HD Indoor IR Dome ONVIF/PSIA </t>
  </si>
  <si>
    <t>TVD-M3210V-2-P</t>
  </si>
  <si>
    <t xml:space="preserve">3 MPX Full HD Indoor Dome ONVIF/PSIA </t>
  </si>
  <si>
    <t>TVD-M3245E-2M-N</t>
  </si>
  <si>
    <t>3 MPX Full HD Outdoor WDR IR Dome Camera, 2.7-9.0 mm, NTSC</t>
  </si>
  <si>
    <t>TVD-M3245E-2M-P</t>
  </si>
  <si>
    <t>3 MPX Full HD Outdoor WDR IR Dome Camera, 2.7-9.0 mm, PAL</t>
  </si>
  <si>
    <t>TVD-N245V-2-P</t>
  </si>
  <si>
    <t xml:space="preserve">4CIF WDR Indoor IR Dome ONVIF/PSIA </t>
  </si>
  <si>
    <t>TVD-TIR2-HR</t>
  </si>
  <si>
    <t>TruVision Dome IR High-Res Camera, 530 TVL Color, 3.5–8.0 mm Varifocal Lens, 20m</t>
  </si>
  <si>
    <t>TVD-TIR2-MR</t>
  </si>
  <si>
    <t xml:space="preserve">TruVision Dome IR Mid-Res Camera, 480 TVL Color, 3.5–8.0 mm Varifocal Lens, 20m </t>
  </si>
  <si>
    <t>TVD-TIR2-MR-P</t>
  </si>
  <si>
    <t>TVD-TIR6-HR</t>
  </si>
  <si>
    <t>TruVision Dome Turret IR Camera, NTSC, 650 TVL color, 3.3MM - 12.0MM Lens</t>
  </si>
  <si>
    <t>TVD-TIR6-HR-P</t>
  </si>
  <si>
    <t>TruVision Dome Turret IR Camera, PAL, 650 TVL color, 3.3MM - 12.0MM Lens</t>
  </si>
  <si>
    <t>TVD-TIR6-MR</t>
  </si>
  <si>
    <t>TruVision Dome Turret IR Camera, NTSC, 600 TVL color, 3.3MM - 12.0MM Lens</t>
  </si>
  <si>
    <t>TVD-TIR6-MR-P</t>
  </si>
  <si>
    <t>TruVision Dome Turret IR Camera, PAL, 600 TVL color, 3.3MM - 12.0MM Lens</t>
  </si>
  <si>
    <t>TVD-TIR6-SR</t>
  </si>
  <si>
    <t>TruVision Dome Turret IR Camera, NTSC, 600 TVL color, 3.6MM Fixed Lens</t>
  </si>
  <si>
    <t>TVD-TIR-HR</t>
  </si>
  <si>
    <t>TVD-TIR-HR-P</t>
  </si>
  <si>
    <t>TVD-TIR-MR</t>
  </si>
  <si>
    <t>TVD-TIR-MR-P</t>
  </si>
  <si>
    <t>TVD-TIR-SR</t>
  </si>
  <si>
    <t>TruVision Dome IR Standard-Res Camera, 380 TVL Color, 4.3 mm Fixed Lens, 10 m IR</t>
  </si>
  <si>
    <t>TVP-12C</t>
  </si>
  <si>
    <t>TruVision Mini PTZ, 12X Color, Indoor, NTSC</t>
  </si>
  <si>
    <t>TVP-12CP</t>
  </si>
  <si>
    <t>TruVision Mini PTZ, 12X Color, Indoor, PAL</t>
  </si>
  <si>
    <t>TVP-12C-E</t>
  </si>
  <si>
    <t>TruVision Mini PTZ, 12X Color, Outdoor IP66, NTSC</t>
  </si>
  <si>
    <t>TVP-12C-EP</t>
  </si>
  <si>
    <t>TruVision Mini PTZ, 12X Color, Outdoor IP66, PAL</t>
  </si>
  <si>
    <t>TVP-12DN</t>
  </si>
  <si>
    <t>TruVision Mini PTZ, 12X, D/N, Indoor, NTSC</t>
  </si>
  <si>
    <t>TVP-12DNP</t>
  </si>
  <si>
    <t>TruVision Mini PTZ, 12X, D/N, Indoor, PAL</t>
  </si>
  <si>
    <t>TVP-12DN-E</t>
  </si>
  <si>
    <t>TruVision Mini PTZ, 12X, D/N, Outdoor IP66, NTSC</t>
  </si>
  <si>
    <t>TVP-12DN-EP</t>
  </si>
  <si>
    <t>TruVision Mini PTZ, 12X, D/N, Outdoor IP66, PAL</t>
  </si>
  <si>
    <t>TVP-4104</t>
  </si>
  <si>
    <t xml:space="preserve">TruVision™ 36X, 700 TVL, NTSC, Outdoor, Pan/Tilt/Zoom Camera, Pendant mount </t>
  </si>
  <si>
    <t>TVT-2103</t>
  </si>
  <si>
    <t>TruVision Dome Turret IR Camera, PAL, 700TVL, 2.8 mm - 12.0 mmLens</t>
  </si>
  <si>
    <t>UVC-EVR2DN-HR</t>
  </si>
  <si>
    <t xml:space="preserve">UltraView Cam (EVR Series) True Day/Night Traditional Box Camera, 540 TVL, NTSC </t>
  </si>
  <si>
    <t>UVC-EVR2DN-HR-P</t>
  </si>
  <si>
    <t>UltraView Cam (EVR Series) True Day/Night Traditional Box Camera, 540 TVL, PAL</t>
  </si>
  <si>
    <t>UVC-EVRDN-HR</t>
  </si>
  <si>
    <t>UVC-IP-EVRDN-HR</t>
  </si>
  <si>
    <t>UltraView IP true day/night camera 540TVL NTSC, H.264 SVC, PoE/12VDC/24VAC</t>
  </si>
  <si>
    <t>UVC-IP-EVRDN-HR-P</t>
  </si>
  <si>
    <t>UltraView IP true day/night camera 540TVL PAL, H.264 SVC, PoE/12VDC/24VAC</t>
  </si>
  <si>
    <t>UVC-IP-XP3DN-HR</t>
  </si>
  <si>
    <t>UltraView IP true day/night WDR camera 540TVL, NTSC, H.264 SVC, PoE/12VDC/24VAC</t>
  </si>
  <si>
    <t>UVC-IP-XP3DN-HR-P</t>
  </si>
  <si>
    <t>UltraView IP true day/night WDR camera 540TVL, PAL, H.264 SVC, PoE/12VDC/24VAC</t>
  </si>
  <si>
    <t>UVD-IP-EVRDNR-VA2</t>
  </si>
  <si>
    <t>UltraView IP D/N rugged dome camera 540TVL, H.264 SVC, 2.8-10mm AI, PoE, NTSC</t>
  </si>
  <si>
    <t>UVC-IP-XP4DN-HR</t>
  </si>
  <si>
    <t>UltraView IP XP4 series True Day/Night WDR Box, 4CIF, NTSC</t>
  </si>
  <si>
    <t>UVC-IP-XP4DN-HR-P</t>
  </si>
  <si>
    <t>UltraView IP XP4 series True Day/Night WDR Box, 4CIF, PAL</t>
  </si>
  <si>
    <t>UVC-XP3-HR</t>
  </si>
  <si>
    <t>UltraView Cam (XP3 Series) Traditional Box Camera, 540 TVL, UTP, BNC, WDR, NTSC</t>
  </si>
  <si>
    <t>UVC-XP3-HR-P</t>
  </si>
  <si>
    <t>UltraView Cam (XP3 Series) Traditional Box Camera, 540 TVL, UTP, BNC, WDR, PAL</t>
  </si>
  <si>
    <t>UVD-EVRDNR-VA2</t>
  </si>
  <si>
    <t>UltraView Dome (EVR Series) True Day/Night Rugged Dome, 540 TVL, UTP, BNC</t>
  </si>
  <si>
    <t>UVD-EVRDNR-VA2-P</t>
  </si>
  <si>
    <t>UVD-EVRDNR-VA9</t>
  </si>
  <si>
    <t>UVD-EVRDNR-VA9-P</t>
  </si>
  <si>
    <t>UVD-IP-EVRDNR-VA2-P</t>
  </si>
  <si>
    <t>UltraView IP D/N rugged dome camera 540TVL, H.264 SVC, 2.8-10mm AI, PoE, PAL</t>
  </si>
  <si>
    <t>UVD-IP-EVRDNR-VA9</t>
  </si>
  <si>
    <t>UltraView IP D/N rugged dome camera 540TVL, H.264 SVC, 9-22mm AI, PoE, NTSC</t>
  </si>
  <si>
    <t>UVD-IP-EVRDNR-VA9-P</t>
  </si>
  <si>
    <t>UltraView IP D/N rugged dome camera 540TVL, H.264 SVC, 9-22mm AI, PoE, PAL</t>
  </si>
  <si>
    <t>UVD-IP-XP3-2-9010</t>
  </si>
  <si>
    <t>UltraView IP D/N WDR 540TVL camera, 2.8-10mm, RAL 9010, H.264 SVC, PoE/12VDC/24V</t>
  </si>
  <si>
    <t>UVD-IP-XP3-2-9010F</t>
  </si>
  <si>
    <t>UltraView IP D/N WDR 540TVL camera,2.8-10mm,FlushMount, H.264 SVC, PoE/12VDC/24V</t>
  </si>
  <si>
    <t>UVD-IP-XP3-9-9010</t>
  </si>
  <si>
    <t>UltraView IP D/N WDR 540TVL camera,9-22mm,RAL 9010, H.264 SVC, PoE/12VDC/24V</t>
  </si>
  <si>
    <t>UVD-IP-XP3-9-9010F</t>
  </si>
  <si>
    <t>UltraView IP D/N WDR 540TVL camera,9-22mm,FlushMount, H.264 SVC, PoE/12VDC/24V</t>
  </si>
  <si>
    <t>UVD-IP-XP3DNR-VA2</t>
  </si>
  <si>
    <t>UltraView IP true day/night WDR camera 540TVL, H.264 SVC, 2.8-10mm AI, PoE, NTSC</t>
  </si>
  <si>
    <t>UVD-IP-XP3DNR-VA2-P</t>
  </si>
  <si>
    <t>UltraView IP true day/night WDR camera 540TVL, H.264 SVC, 2.8-10mm AI, PoE, PAL</t>
  </si>
  <si>
    <t>UVD-IP-XP3DNR-VA9-P</t>
  </si>
  <si>
    <t>UltraView IP True Day/Night WDR camera 540TVL, H.264 SVC, 9-22mm AI, PoE, PAL</t>
  </si>
  <si>
    <t>UVD-IP-XP4DNR-VA9</t>
  </si>
  <si>
    <t>UltraView IP XP4 series True Day/Night WDR Rugged Dome, 4CIF, NTSC</t>
  </si>
  <si>
    <t>UVD-XP3DNR-VA2</t>
  </si>
  <si>
    <t>UltraView Dome WDR (XP3 Series) True Day/Night Rugged Dome, 540 TVL, UTP, WDR</t>
  </si>
  <si>
    <t>UVD-XP3DNR-VA2-P</t>
  </si>
  <si>
    <t>UVD-XP3DNR-VA9</t>
  </si>
  <si>
    <t>UVD-XP3DNR-VA9-P</t>
  </si>
  <si>
    <t>UVD-XP4DNR-VA9-P</t>
  </si>
  <si>
    <t>UltraView XP4 Series True Day/Night Rugged Dome, PAL, 540 TVL (690HTVL-E)</t>
  </si>
  <si>
    <t>UVP-36X-24PZM-P</t>
  </si>
  <si>
    <t>UltraView 36X Pan/Tilt/Zoom Camera,PAL</t>
  </si>
  <si>
    <t>UVP-M1120F-18X-N</t>
  </si>
  <si>
    <t>UltraView™ 1.3 MPX HD Flush mount 18X PTZ dome, NTSC</t>
  </si>
  <si>
    <t>UVP-M1120F-18X-P</t>
  </si>
  <si>
    <t>UltraView™ 1.3 MPX HD Flush mount 18X PTZ dome, PAL</t>
  </si>
  <si>
    <t>UVP-M1120P-18X-N</t>
  </si>
  <si>
    <t>UltraView™ 1.3 MPX HD Pendant 18X PTZ dome, NTSC</t>
  </si>
  <si>
    <t>UVP-M1120S-18X-N</t>
  </si>
  <si>
    <t>UltraView™ 1.3 MPX HD Surface mount 18X PTZ dome, NTSC</t>
  </si>
  <si>
    <t>UVP-M1120S-18X-P</t>
  </si>
  <si>
    <t>UltraView™ 1.3 MPX HD Surface mount 18X PTZ dome, PAL</t>
  </si>
  <si>
    <t>UVP-N120F-36X-P</t>
  </si>
  <si>
    <t>UltraView H.264 4CIF 36X Pan/Tilt/Zoom Camera</t>
  </si>
  <si>
    <t>UVP-N120P-36X-P</t>
  </si>
  <si>
    <t>VC-2CS</t>
  </si>
  <si>
    <t>Indoor/Outdoor Vandal Resistant Std-Res Colour Wall/Ceiling/Corner Cam (2 Cam)</t>
  </si>
  <si>
    <t>VC-2MS</t>
  </si>
  <si>
    <t>Indoor/Outdoor Vandal Resistant Std-Res Mono Wall/Ceiling/Corner Cam (2 Cam)</t>
  </si>
  <si>
    <t>VC-CS</t>
  </si>
  <si>
    <t>Indoor/Outdoor Vandal Resistant Std-Res Colour Wall/Ceiling/Corner Cam (1 Cam)</t>
  </si>
  <si>
    <t>VCM-300</t>
  </si>
  <si>
    <t>Indoor Vandal Resistant 380 TVL 4 mm Mono Corner Mount Camera</t>
  </si>
  <si>
    <t>VCM-500V</t>
  </si>
  <si>
    <t xml:space="preserve">Indoor Vandal Resistant 560 TVL Varifocal Mono Corner </t>
  </si>
  <si>
    <t>VCM-600</t>
  </si>
  <si>
    <t>Indoor Vandal Resistant  330 TVL 4 mm Colour Corner Mount Camera</t>
  </si>
  <si>
    <t>VCM-700V</t>
  </si>
  <si>
    <t xml:space="preserve">Indoor Vandal Resistant 450 TVL Varifocal Colour Corner </t>
  </si>
  <si>
    <t>VCM-CSV</t>
  </si>
  <si>
    <t>In-Outdoor Vandal Resistant Std Res Colour Vf</t>
  </si>
  <si>
    <t>VC-MS</t>
  </si>
  <si>
    <t>VCW-CSF</t>
  </si>
  <si>
    <t>Indoor/Outdoor Vandal Resistant Std-Res Colour - Fixed</t>
  </si>
  <si>
    <t>VF-2CS</t>
  </si>
  <si>
    <t>VF-2MS</t>
  </si>
  <si>
    <t>VF-CS</t>
  </si>
  <si>
    <t>VF-MS</t>
  </si>
  <si>
    <t>Indoor/Outdoor Vandal Resistant Std-Res Mono Wall/Ceiling/Corner Cam (1 Cam)</t>
  </si>
  <si>
    <t>VR2-762</t>
  </si>
  <si>
    <t>IP65  vandal resistant 2x 450tvl colour camera</t>
  </si>
  <si>
    <t>VR4-310</t>
  </si>
  <si>
    <t>IP65 Vandal Resistant Ceiling mount 1/3" Mono 380 TVL Fixed 4 mm lens</t>
  </si>
  <si>
    <t>VR4-320</t>
  </si>
  <si>
    <t>IP65 Vandal Resistant Corner mount 1/3" Mono 380 TVL Fixed 4 mm lens</t>
  </si>
  <si>
    <t>VR4-610</t>
  </si>
  <si>
    <t xml:space="preserve">IP65 Vandal Resistant ceiling mount 1/3" Colour 330 TVL </t>
  </si>
  <si>
    <t>VR4-620</t>
  </si>
  <si>
    <t xml:space="preserve">IP65 Vandal Resistant Corner mount 1/3" Colour 330 TVL </t>
  </si>
  <si>
    <t>MC-4TX1FXSM-15KM</t>
  </si>
  <si>
    <t>4-Port 10/100Base-TX + 1-Port 100Base-FX (15Km) SM Industrial Media Converter</t>
  </si>
  <si>
    <t>POE302-SP</t>
  </si>
  <si>
    <t>Power over Gigabit Ethernet Splitter (PoE+)</t>
  </si>
  <si>
    <t>NS3550-24T/4S</t>
  </si>
  <si>
    <t>24-port Gigabit Layer 2 Industrial Managed Switch</t>
  </si>
  <si>
    <t>VR5-500-VF</t>
  </si>
  <si>
    <t>Indoor Vandal Resistant 560 TVL Vari-Focal  Mono Corner Mount Cam</t>
  </si>
  <si>
    <t>GEC-IPDR</t>
  </si>
  <si>
    <t>DR Series Rugged IP Dome Camera, MPEG-4</t>
  </si>
  <si>
    <t>UVC-IP-EVR</t>
  </si>
  <si>
    <t>UltraView IP true day/night camera 540TVL, H.264 SVC</t>
  </si>
  <si>
    <t>UVC-IP-XP3</t>
  </si>
  <si>
    <t>UltraView IP true day/night WDR camera 540TVL, H.264 SVC</t>
  </si>
  <si>
    <t>UVD-EVRDNR</t>
  </si>
  <si>
    <t>UVD-IP-EVR</t>
  </si>
  <si>
    <t>UltraView IP true day/night rugged dome camera 540TVL, H.264 SVC</t>
  </si>
  <si>
    <t>UVD-IP-XP3</t>
  </si>
  <si>
    <t>UVD-IP-XP3DNR</t>
  </si>
  <si>
    <t>UltraView IP true day/night WDR camera 540TVL, H.264 SVC, PoE/12VDC/24V</t>
  </si>
  <si>
    <t>CyberDome II</t>
  </si>
  <si>
    <t>CyberDome II, Next Generation Pan/Tilt/Zoom, Camera</t>
  </si>
  <si>
    <t>KTA-C4-H2C</t>
  </si>
  <si>
    <t>7" CyberDome Select, indoor wall mount, smoked, colour, PAL, 18:1 zoom</t>
  </si>
  <si>
    <t>KTA-DE4-H2C</t>
  </si>
  <si>
    <t>8" CyberDome Select, heavy duty, smoked, colour, PAL</t>
  </si>
  <si>
    <t>Legend</t>
  </si>
  <si>
    <t>Legend dome, Pan/Tilt, Day/Night camera with Silk Track</t>
  </si>
  <si>
    <t>Legend-IP</t>
  </si>
  <si>
    <t>Legend IP dome, Pan/Tilt, Day/Night camera with Silk Track</t>
  </si>
  <si>
    <t>TVE-1600</t>
  </si>
  <si>
    <t>TruVision 16 channel H.264 Encoder</t>
  </si>
  <si>
    <t>TVE-400</t>
  </si>
  <si>
    <t>TruVision 4 channel H.264 Encoder</t>
  </si>
  <si>
    <t>2250D-R/1X3</t>
  </si>
  <si>
    <t>16-Ch Contact/TTL Data Rx, MM, Can</t>
  </si>
  <si>
    <t>2250D-R/6X3</t>
  </si>
  <si>
    <t>2250D-R-R/1X3</t>
  </si>
  <si>
    <t>16-Ch Contact/TTL Data Rx, SM, Rack</t>
  </si>
  <si>
    <t>2250D-R-R/6X3</t>
  </si>
  <si>
    <t>2250D-T/13X</t>
  </si>
  <si>
    <t>16-Ch Contact/TTL Data Tx, SM, Can</t>
  </si>
  <si>
    <t>2250D-T/63X</t>
  </si>
  <si>
    <t>2250D-T-R/13X</t>
  </si>
  <si>
    <t>16-Ch Contact/TTL Data Tx, SM, Rack</t>
  </si>
  <si>
    <t>2250D-T-R/63X</t>
  </si>
  <si>
    <t>2251D-R/1X3</t>
  </si>
  <si>
    <t>Contact/TTL Data Rx, SM, Can</t>
  </si>
  <si>
    <t>2251D-R-R/1X3</t>
  </si>
  <si>
    <t>Contact/TTL Data Rx, SM, Rack</t>
  </si>
  <si>
    <t>2251D-R-R/6X3</t>
  </si>
  <si>
    <t>2251D-T/13X</t>
  </si>
  <si>
    <t>Contact/TTL Data Tx, SM, Can</t>
  </si>
  <si>
    <t>2251D-T-R/13X</t>
  </si>
  <si>
    <t>Contact/TTL Data Tx, MM, Rack</t>
  </si>
  <si>
    <t>2251D-T-R/63X</t>
  </si>
  <si>
    <t>Singlemode Fiber Transmission System</t>
  </si>
  <si>
    <t>DFR</t>
  </si>
  <si>
    <t>Fiber Optic Accessories</t>
  </si>
  <si>
    <t>DFR-NETC</t>
  </si>
  <si>
    <t>DFR-PS1</t>
  </si>
  <si>
    <t>FVMM3-RX</t>
  </si>
  <si>
    <t>Fiber Optic Video Receivers</t>
  </si>
  <si>
    <t>FVMMD303-RX</t>
  </si>
  <si>
    <t>Fiber Optic Video and Data Transmitters and Receivers</t>
  </si>
  <si>
    <t>FVSM3-RX</t>
  </si>
  <si>
    <t>Fiber Optic Video  Receivers</t>
  </si>
  <si>
    <t>FVSMD303-RX</t>
  </si>
  <si>
    <t>Fiber Optic Video and Data Receivers</t>
  </si>
  <si>
    <t>MCE-COAX</t>
  </si>
  <si>
    <t>Ethernet over Coaxial Media Converter (VDSL2 Technology)</t>
  </si>
  <si>
    <t>720AV</t>
  </si>
  <si>
    <t>15" TFT Flatscreen CCTV Monitor</t>
  </si>
  <si>
    <t>820AV</t>
  </si>
  <si>
    <t>17" TFT Flatscreen CCTV monitor</t>
  </si>
  <si>
    <t>920AV</t>
  </si>
  <si>
    <t>17" TFT Flatscreen CCTV Monitor</t>
  </si>
  <si>
    <t>CV-100A</t>
  </si>
  <si>
    <t>Standard resolution 10" colour monitor with audio &amp; OSD</t>
  </si>
  <si>
    <t>CV-140A</t>
  </si>
  <si>
    <t>High definition 14" colour monitor with audio &amp; OSD</t>
  </si>
  <si>
    <t>CV-150A/H</t>
  </si>
  <si>
    <t>High resolution 15" colour monitor with audio &amp; OSD</t>
  </si>
  <si>
    <t>CV-150HX</t>
  </si>
  <si>
    <t>High res 15" colour monitor, OSD, dual BNC, U/O scan, audio</t>
  </si>
  <si>
    <t>CV-170HX</t>
  </si>
  <si>
    <t>High res 17" colour monitor, OSD, dual BNC, U/O scan, audio</t>
  </si>
  <si>
    <t>CV-190A/H</t>
  </si>
  <si>
    <t>High res 19" colour monitor, OSD, dual BNC, U/O scan, audio</t>
  </si>
  <si>
    <t>CV-210A</t>
  </si>
  <si>
    <t>Standard resolution 21" colour monitor with audio</t>
  </si>
  <si>
    <t>GEL-15DVB</t>
  </si>
  <si>
    <t>TruVision™ LCD 15" Monitor, 1024 x 768, BNC, VGA, S-Video</t>
  </si>
  <si>
    <t>GEL-17DVB</t>
  </si>
  <si>
    <t>TruVision™ LCD 17" Monitor, 1280 x 1024, BNC, VGA, S-Video</t>
  </si>
  <si>
    <t>GEL-17SV</t>
  </si>
  <si>
    <t>UltraView™ LCD 17” Monitor, 1280 x 1024, BNC, VGA, S-Video, DVI, Audio</t>
  </si>
  <si>
    <t>GEL-17VGA</t>
  </si>
  <si>
    <t>TruVision LCD 17” Monitor, 1280 x 1024, VGA, Audio</t>
  </si>
  <si>
    <t>GEL-19DVB</t>
  </si>
  <si>
    <t>TruVision™ LCD 19" Monitor, 1280 x 1024, BNC, VGA, S-Video</t>
  </si>
  <si>
    <t>GEL-19SV</t>
  </si>
  <si>
    <t>UltraView™ LCD 19” Monitor, 1280 x 1024, BNC, VGA, S-Video, DVI, Audio</t>
  </si>
  <si>
    <t>GEL-19VGA</t>
  </si>
  <si>
    <t>TruVision LCD 19” Monitor, 1280 x 1024, VGA, Audio</t>
  </si>
  <si>
    <t>GEL-26SV</t>
  </si>
  <si>
    <t>UltraView LCD 26" Monitor, 1366 x 768, BNC, VGA, S-Video, DVI, Audio</t>
  </si>
  <si>
    <t>GEL-32SV</t>
  </si>
  <si>
    <t>UltraView LCD 32" Monitor, 1366 x 768, BNC, VGA, S-Video, DVI, Audio</t>
  </si>
  <si>
    <t>GEL-42SV</t>
  </si>
  <si>
    <t>UltraView LCD 42" Monitor, 1366 x 768, BNC, VGA, S-Video, DVI, Audio</t>
  </si>
  <si>
    <t>LV-15ECO</t>
  </si>
  <si>
    <t>15" TFT Flatscreen CCTV monitor</t>
  </si>
  <si>
    <t>LV-15W</t>
  </si>
  <si>
    <t>LV-17ECO</t>
  </si>
  <si>
    <t>LV-17W</t>
  </si>
  <si>
    <t>LV-19ECO</t>
  </si>
  <si>
    <t>19" TFT Flatscreen CCTV monitor</t>
  </si>
  <si>
    <t>LV-19W</t>
  </si>
  <si>
    <t>MV-090A</t>
  </si>
  <si>
    <t>High definition 10" monochrome monitor with audio</t>
  </si>
  <si>
    <t>MV-120A</t>
  </si>
  <si>
    <t>High definition 12" monochrome monitor with audio</t>
  </si>
  <si>
    <t>MV-150A</t>
  </si>
  <si>
    <t>High resolution 15" monochrome monitor with audio</t>
  </si>
  <si>
    <t>MV-200A</t>
  </si>
  <si>
    <t>High resolution 20" monochrome monitor with audio</t>
  </si>
  <si>
    <t>MV-9PL</t>
  </si>
  <si>
    <t>High resolution 9" plastic monochrome monitor</t>
  </si>
  <si>
    <t>PVM-20HS</t>
  </si>
  <si>
    <t>20 inch Public View Monitor</t>
  </si>
  <si>
    <t>PVM-LCD20</t>
  </si>
  <si>
    <t>20 inch Public View Monitor (TFT screen only)</t>
  </si>
  <si>
    <t>TVM-1700</t>
  </si>
  <si>
    <t>TruVision™ LCD 17” Monitor, HDMI/VGA/BNC</t>
  </si>
  <si>
    <t>TVM-1900</t>
  </si>
  <si>
    <t>TruVision™ LCD 19” Monitor, HDMI/VGA/BNC</t>
  </si>
  <si>
    <t>TVM-2200</t>
  </si>
  <si>
    <t>TruVision™ LCD 22” Widescreen HD Monitor, HDMI/VGA/BNC</t>
  </si>
  <si>
    <t>UVM-2600</t>
  </si>
  <si>
    <t>UltraView™ LCD 26” HD Monitor, HDMI/VGA/BNC/DVI</t>
  </si>
  <si>
    <t>UVM-3200</t>
  </si>
  <si>
    <t>UltraView™ LCD 32” Full HD Monitor, HDMI/VGA/BNC/DVI</t>
  </si>
  <si>
    <t>UVM-4200</t>
  </si>
  <si>
    <t>UltraView™ LCD 42” Full HD Monitor, HDMI/VGA/BNC/DVI</t>
  </si>
  <si>
    <t>SFP1000LX-10KM</t>
  </si>
  <si>
    <t>SFP-Port 1000Base-LX Mini-GBIC Module - 10Km - SM</t>
  </si>
  <si>
    <t>SFP1000LX-30KM</t>
  </si>
  <si>
    <t>SFP-Port 1000Base-LX Mini-GBIC Module - 30Km - SM</t>
  </si>
  <si>
    <t>SFP1000LX-70KM</t>
  </si>
  <si>
    <t>SFP-Port 1000Base-LX Mini-GBIC Module - 70Km - SM</t>
  </si>
  <si>
    <t>SFP1000SX-220</t>
  </si>
  <si>
    <t>SFP-Port 1000Base-SX Mini-GBIC Module - 220m - MM</t>
  </si>
  <si>
    <t>SFP100FX1310TSC20KM</t>
  </si>
  <si>
    <t>SFP-Port 100Base-FX Transceiver (1310nm) - 20Km - SM</t>
  </si>
  <si>
    <t>SFP100FX1310TSC2KM</t>
  </si>
  <si>
    <t>SFP-Port 100Base-FX Transceiver (1310nm) - 2Km - MM</t>
  </si>
  <si>
    <t>GE-DS-242-PoE</t>
  </si>
  <si>
    <t>GE-DS-242-POE</t>
  </si>
  <si>
    <t>24-Port 10/100Mbps Copper Ports + 2 Mini GBIC/SFP Slots Managed PoE Switch</t>
  </si>
  <si>
    <t>GE-DS-82</t>
  </si>
  <si>
    <t xml:space="preserve">8-Port 10/100Mbps + 2 Gigabit TP/ SFP Combo Managed Switch </t>
  </si>
  <si>
    <t>GE-DS-82-POE</t>
  </si>
  <si>
    <t xml:space="preserve">8-Port 10/100Mbps + 2 Gigabit TP/ SFP Combo Managed PoE Switch </t>
  </si>
  <si>
    <t>GE-DSG-244</t>
  </si>
  <si>
    <t>24-Port 10/100/1000Mbps Copper Ports + 4 Mini GBIC/SFP Slots Managed Switch</t>
  </si>
  <si>
    <t>GE-DSG-8</t>
  </si>
  <si>
    <t>8-Port 10/100/1000Mbps Unmanaged Gigabit Ethernet Switch</t>
  </si>
  <si>
    <t>GE-DSGH-8</t>
  </si>
  <si>
    <t>8-Port 10/100/1000Mbps Unmanaged Industrial Gigabit Ethernet Switch</t>
  </si>
  <si>
    <t>GE-DSH-73</t>
  </si>
  <si>
    <t>7-Port 10/100Base-TX + 3-Port Gigabit TP/SFP Combo Managed Industrial Switch</t>
  </si>
  <si>
    <t>GE-DSH-82</t>
  </si>
  <si>
    <t>8-Port 10/100Base-TX + 2-Port Gigabit TP/SFP Combo Managed Industrial Switch</t>
  </si>
  <si>
    <t>GE-DSH-82-POE</t>
  </si>
  <si>
    <t>8-Port 10/100Base-TX + 2-Port Gigabit TP/SFP Combo Managed Industrial PoE Switch</t>
  </si>
  <si>
    <t>GE-DSSG-244</t>
  </si>
  <si>
    <t>8-Port 10/100/1000Mbps Copper Ports + 24 Mini GBIC/SFP Slots Managed Stackable</t>
  </si>
  <si>
    <t>GE-DSSG-244-PoE</t>
  </si>
  <si>
    <t>GE-DSSG-244-POE</t>
  </si>
  <si>
    <t>24-Port 10/100/1000Mbps Copper Ports + 4 Mini GBIC/SFP (14 full PoE)</t>
  </si>
  <si>
    <t>NS2503-24P/2C</t>
  </si>
  <si>
    <t>24-port Fast Ethernet Layer 2 PoE Managed Switch</t>
  </si>
  <si>
    <t>NS2503-8P/2C</t>
  </si>
  <si>
    <t>8-Port Fast Ethernet Layer 2 Managed Switch</t>
  </si>
  <si>
    <t>NS3601-24P/4S</t>
  </si>
  <si>
    <t>Enterprise-class 24-port Gigabit Backbone Network Switch</t>
  </si>
  <si>
    <t>ATA-DSRE-160</t>
  </si>
  <si>
    <t>1 Ch Digital Rec 160 Gb with Ethernet</t>
  </si>
  <si>
    <t>ATA-DSRE-160A</t>
  </si>
  <si>
    <t>1 Ch Digital Rec 160 Gb Audio &amp; Ethernet</t>
  </si>
  <si>
    <t>ATA-DSRE-30</t>
  </si>
  <si>
    <t>1 Ch Digital Rec 30 Gb with Ethernet</t>
  </si>
  <si>
    <t>ATA-DSRE-320A</t>
  </si>
  <si>
    <t>1 Ch Digital Rec 320 Gb Audio &amp; Ethernet</t>
  </si>
  <si>
    <t>ATA-DSRE-40</t>
  </si>
  <si>
    <t>1 Ch Digital Rec 40 Gb &amp; Ethernet</t>
  </si>
  <si>
    <t>ATA-DSRE-40A</t>
  </si>
  <si>
    <t>1 Ch Digital Rec 40 Gb Audio &amp; Ethernet</t>
  </si>
  <si>
    <t>ATA-DSRE-75</t>
  </si>
  <si>
    <t>ATA-DSRE-80</t>
  </si>
  <si>
    <t>1 Ch Digital Rec 80 Gb Ethernet</t>
  </si>
  <si>
    <t>Digi-4</t>
  </si>
  <si>
    <t>DIGI-4</t>
  </si>
  <si>
    <t>Economical 4-channel digital video recorder</t>
  </si>
  <si>
    <t>DIGIA204-160EA</t>
  </si>
  <si>
    <t>Digia II - Cost-Effective 4 ch. MPEG-4 Digital Video Recorder</t>
  </si>
  <si>
    <t>DIGIA204-320EA</t>
  </si>
  <si>
    <t>Digia II - Cost-Effective  4 ch. MPEG-4 Digital Video Recorder</t>
  </si>
  <si>
    <t>DIGIA209-160EA</t>
  </si>
  <si>
    <t>Digia II - Cost-Effective 9 ch. MPEG-4 Digital Video Recorder</t>
  </si>
  <si>
    <t>DIGIA209-320EA</t>
  </si>
  <si>
    <t>DIGIA216-160EA</t>
  </si>
  <si>
    <t>Digia II - Cost-Effective 16 ch. MPEG-4 Digital Video Recorder</t>
  </si>
  <si>
    <t>DIGIA216-320EA</t>
  </si>
  <si>
    <t>DIGIA216-640EA</t>
  </si>
  <si>
    <t>DSR-1000E-160A</t>
  </si>
  <si>
    <t>Single Channel Digital Recorder, 160 Gb, NTCS/PAL</t>
  </si>
  <si>
    <t>DSR-1000E-40A</t>
  </si>
  <si>
    <t>Single Channel Digital Recorder, 40 Gb, NTCS/PAL</t>
  </si>
  <si>
    <t>DSR-1000EZ-160</t>
  </si>
  <si>
    <t>DSR-1000EZ-160EA</t>
  </si>
  <si>
    <t>Single Ch. Digital Recorder, 160 Gb, Ethernet and Audio, NTCS / PAL</t>
  </si>
  <si>
    <t>DSR-1000EZ-40</t>
  </si>
  <si>
    <t>Single Channel Digital Recorder, 40 Gb, NTCS / PAL</t>
  </si>
  <si>
    <t>DSR-2000E-160</t>
  </si>
  <si>
    <t>Single Channel Digital Recorder, 160 GB, NTCS/PAL, Ethernet, GEN2</t>
  </si>
  <si>
    <t>DSR-2000E-320</t>
  </si>
  <si>
    <t>Single Ch. Digital Recorder, 320 Gb, NTCS/PAL, Ethernet, GEN2</t>
  </si>
  <si>
    <t>DTX10-160</t>
  </si>
  <si>
    <t>10 CH Digital Triplex Standard 160 Gb</t>
  </si>
  <si>
    <t>DTX10-320</t>
  </si>
  <si>
    <t>10 CH Digital Triplex Standard 320Gb</t>
  </si>
  <si>
    <t>DTX10-40</t>
  </si>
  <si>
    <t>10 CH Digital Triplex Standard 40Gb</t>
  </si>
  <si>
    <t>DTX16-160</t>
  </si>
  <si>
    <t>16 CH Digital Triplex Standard 160 Gb</t>
  </si>
  <si>
    <t>DTX16-320</t>
  </si>
  <si>
    <t>16 CH Digital Triplex Standard 320Gb</t>
  </si>
  <si>
    <t>DTX16-40</t>
  </si>
  <si>
    <t>16 CH Digital Triplex Standard 40Gb</t>
  </si>
  <si>
    <t>DTX4-40</t>
  </si>
  <si>
    <t>4 CH Digital Triplex Standard 40Gb</t>
  </si>
  <si>
    <t>DTX4-80</t>
  </si>
  <si>
    <t>4 CH Digital Triplex Standard 80 Gb</t>
  </si>
  <si>
    <t>DTXA10-160</t>
  </si>
  <si>
    <t>10 CH Digital Triplex Advanced 160 Gb</t>
  </si>
  <si>
    <t>DTXA10-320</t>
  </si>
  <si>
    <t>10 CH Digital Triplex Advanced 320Gb</t>
  </si>
  <si>
    <t>DTXA16-160</t>
  </si>
  <si>
    <t>16 CH Digital Triplex Advanced 160 Gb</t>
  </si>
  <si>
    <t>DTXA16-320</t>
  </si>
  <si>
    <t>16 CH Digital Triplex Advanced 320Gb</t>
  </si>
  <si>
    <t>DVMRE-10CT-160</t>
  </si>
  <si>
    <t>10-Camera Triplex CT Multiplexer/Recorder, 160 Gb, NTSC/PAL, Ethernet</t>
  </si>
  <si>
    <t>DVMRE-10CT-160A</t>
  </si>
  <si>
    <t>10-Camera Triplex CT Multiplexer/Recorder, 160 Gb, NTSC/PAL, Audio</t>
  </si>
  <si>
    <t>DVMRE-10CT-1T</t>
  </si>
  <si>
    <t>10-Camera Triplex CT Multiplexer/Recorder, 1000 Gb, NTSC/PAL, Ethernet</t>
  </si>
  <si>
    <t>DVMRE-10CT-1TA</t>
  </si>
  <si>
    <t>10-Camera Triplex CT Multiplexer/Recorder, 1000 Gb, NTSC/PAL, Audio</t>
  </si>
  <si>
    <t>DVMRE-10CT-320</t>
  </si>
  <si>
    <t>10-Camera Triplex CT Multiplexer/Recorder, 320 Gb, NTSC/PAL, Ethernet</t>
  </si>
  <si>
    <t>DVMRE-10CT-320A</t>
  </si>
  <si>
    <t>10-Camera Triplex CT Multiplexer/Recorder, 320 Gb, NTSC/PAL, Audio</t>
  </si>
  <si>
    <t>DVMRE-10CT-40</t>
  </si>
  <si>
    <t>10-Camera Triplex CT Multiplexer/Recorder, 40 Gb, NTSC/PAL, Ethernet</t>
  </si>
  <si>
    <t>DVMRE-10CT-640</t>
  </si>
  <si>
    <t>10-Camera Triplex CT Multiplexer/Recorder, 640 Gb, NTSC/PAL, Ethernet</t>
  </si>
  <si>
    <t>DVMRE-10CT-640A</t>
  </si>
  <si>
    <t>10-Camera Triplex CT Multiplexer/Recorder, 640 Gb, NTSC/PAL, Audio</t>
  </si>
  <si>
    <t>DVMRE-10CT-80</t>
  </si>
  <si>
    <t>10-Camera Triplex CT Multiplexer/Recorder, 80 Gb, NTSC/PAL, Ethernet</t>
  </si>
  <si>
    <t>DVMRE-10EZT-160</t>
  </si>
  <si>
    <t>10-Camera Triplex EZ Multiplexer/Recorder, 160 Gb, NTSC/PAL, Ethernet</t>
  </si>
  <si>
    <t>DVMRE-10EZT-160A</t>
  </si>
  <si>
    <t>10-Camera Triplex EZ Multiplexer/Recorder, 160 Gb, NTSC/PAL, Audio</t>
  </si>
  <si>
    <t>DVMRE-10EZT-320</t>
  </si>
  <si>
    <t>10-Camera Triplex EZ Multiplexer/Recorder, 320 Gb, NTSC/PAL, Ethernet</t>
  </si>
  <si>
    <t>DVMRE-10EZT-320A</t>
  </si>
  <si>
    <t>10-Camera Triplex EZ Multiplexer/Recorder, 320 Gb, NTSC/PAL, Audio</t>
  </si>
  <si>
    <t>DVMRE-10EZT-500</t>
  </si>
  <si>
    <t>10-Camera Triplex EZ Multiplexer/Recorder, 500 Gb, NTSC/PAL, Ethernet</t>
  </si>
  <si>
    <t>DVMRE-10EZT-500A</t>
  </si>
  <si>
    <t>10-Camera Triplex EZ Multiplexer/Recorder, 500 Gb, NTSC/PAL, Audio</t>
  </si>
  <si>
    <t>DVMRE-10EZT-80</t>
  </si>
  <si>
    <t>10-Camera Triplex EZ Multiplexer/Recorder, 80 Gb, NTSC/PAL, Ethernet</t>
  </si>
  <si>
    <t>DVMRE-16CT-160</t>
  </si>
  <si>
    <t>16-Camera Triplex CT Multiplexer/Recorder, 160 Gb, NTSC/PAL, Ethernet</t>
  </si>
  <si>
    <t>DVMRE-16CT-160A</t>
  </si>
  <si>
    <t>16-Camera Triplex CT Multiplexer/Recorder, 160 Gb, NTSC/PAL, Audio</t>
  </si>
  <si>
    <t>DVMRE-16CT-1T</t>
  </si>
  <si>
    <t>16-Camera Triplex CT Multiplexer/Recorder, 1000 Gb, NTSC/PAL, Ethernet</t>
  </si>
  <si>
    <t>DVMRE-16CT-1TA</t>
  </si>
  <si>
    <t>16-Camera Triplex CT Multiplexer/Recorder, 1000 Gb, NTSC/PAL, Audio</t>
  </si>
  <si>
    <t>DVMRE-16CT-320</t>
  </si>
  <si>
    <t>16-Camera Triplex CT Multiplexer/Recorder, 320 Gb, NTSC/PAL, Ethernet</t>
  </si>
  <si>
    <t>DVMRE-16CT-320A</t>
  </si>
  <si>
    <t>16-Camera Triplex CT Multiplexer/Recorder, 320 Gb, NTSC/PAL, Audio</t>
  </si>
  <si>
    <t>DVMRE-16CT-40</t>
  </si>
  <si>
    <t>16-Camera Triplex CT Multiplexer/Recorder, 40 Gb, NTSC/PAL, Ethernet</t>
  </si>
  <si>
    <t>DVMRE-16CT-640</t>
  </si>
  <si>
    <t>16-Camera Triplex CT Multiplexer/Recorder, 640 Gb, NTSC/PAL, Ethernet</t>
  </si>
  <si>
    <t>DVMRE-16CT-640A</t>
  </si>
  <si>
    <t>16-Camera Triplex CT Multiplexer/Recorder, 640 Gb, NTSC/PAL, Audio</t>
  </si>
  <si>
    <t>DVMRE-16CT-80</t>
  </si>
  <si>
    <t>16-Camera Triplex CT Multiplexer/Recorder, 80 Gb, NTSC/PAL, Ethernet</t>
  </si>
  <si>
    <t>DVMRE-16CTM-1TA</t>
  </si>
  <si>
    <t>16-Camera Triplex 16x5 DVMR Matrix, 1000 Gb, NTSC/PAL, Ethernet, Audio</t>
  </si>
  <si>
    <t>DVMRE-16CTM-640A</t>
  </si>
  <si>
    <t>16-Camera Triplex 16x5 DVMR Matrix, 640 Gb, NTSC/PAL, Ethernet, Audio</t>
  </si>
  <si>
    <t>DVMRE-16EZT-160</t>
  </si>
  <si>
    <t>16-Camera Triplex EZ Multiplexer/Recorder, 160 Gb, NTSC/PAL, Ethernet</t>
  </si>
  <si>
    <t>DVMRE-16EZT-160A</t>
  </si>
  <si>
    <t>16-Camera Triplex EZ Multiplexer/Recorder, 160 Gb, NTSC/PAL, Audio</t>
  </si>
  <si>
    <t>DVMRE-16EZT-320</t>
  </si>
  <si>
    <t>16-Camera Triplex EZ Multiplexer/Recorder, 320 Gb, NTSC/PAL, Ethernet</t>
  </si>
  <si>
    <t>DVMRE-16EZT-320A</t>
  </si>
  <si>
    <t>16-Camera Triplex EZ Multiplexer/Recorder, 320 Gb, NTSC/PAL, Audio</t>
  </si>
  <si>
    <t>DVMRE-16EZT-500</t>
  </si>
  <si>
    <t>16-Camera Triplex EZ Multiplexer/Recorder, 500 Gb, NTSC/PAL, Ethernet</t>
  </si>
  <si>
    <t>DVMRE-16EZT-500A</t>
  </si>
  <si>
    <t>16-Camera Triplex EZ Multiplexer/Recorder, 500 Gb, NTSC/PAL, Audio</t>
  </si>
  <si>
    <t>DVMRE-16EZT-80</t>
  </si>
  <si>
    <t>16-Camera Triplex EZ Multiplexer/Recorder, 80 Gb, NTSC/PAL, Ethernet</t>
  </si>
  <si>
    <t>DVMRE-4CT-160</t>
  </si>
  <si>
    <t>4-Camera Triplex CT Multiplexer/Recorder, 160 Gb, NTSC/PAL, Ethernet</t>
  </si>
  <si>
    <t>DVMRE-4CT-1T</t>
  </si>
  <si>
    <t>4-Camera Triplex CT Multiplexer/Recorder, 1000 Gb, NTSC/PAL, Ethernet</t>
  </si>
  <si>
    <t>DVMRE-4CT-1TA</t>
  </si>
  <si>
    <t>4-Camera Triplex CT Multiplexer/Recorder, 1000 Gb, NTSC/PAL, Audio</t>
  </si>
  <si>
    <t>DVMRE-4CT-320</t>
  </si>
  <si>
    <t>4-Camera Triplex CT Multiplexer/Recorder, 320 Gb, NTSC/PAL, Ethernet</t>
  </si>
  <si>
    <t>DVMRE-4CT-320A</t>
  </si>
  <si>
    <t>4-Camera Triplex CT Multiplexer/Recorder, 320 Gb, NTSC/PAL, Audio</t>
  </si>
  <si>
    <t>DVMRE-4CT-40</t>
  </si>
  <si>
    <t>4-Camera Triplex CT Multiplexer/Recorder, 40 Gb, NTSC/PAL, Ethernet</t>
  </si>
  <si>
    <t>DVMRE-4CT-640</t>
  </si>
  <si>
    <t>4-Camera Triplex CT Multiplexer/Recorder, 640 Gb, NTSC/PAL, Ethernet</t>
  </si>
  <si>
    <t>DVMRE-4CT-640A</t>
  </si>
  <si>
    <t>4-Camera Triplex CT Multiplexer/Recorder, 640 Gb, NTSC/PAL, Audio</t>
  </si>
  <si>
    <t>DVMRE-4CT-80</t>
  </si>
  <si>
    <t>4-Camera Triplex CT Multiplexer/Recorder, 80 Gb, NTSC/PAL, Ethernet</t>
  </si>
  <si>
    <t>DVMRE-4EZT-160</t>
  </si>
  <si>
    <t>4-Camera Triplex EZ Multiplexer/Recorder, 160 Gb, NTSC/PAL, Ethernet</t>
  </si>
  <si>
    <t>DVMRE-4EZT-320</t>
  </si>
  <si>
    <t>4-Camera Triplex EZ Multiplexer/Recorder, 320 Gb, NTSC/PAL, Ethernet</t>
  </si>
  <si>
    <t>DVMRE-4EZT-320A</t>
  </si>
  <si>
    <t xml:space="preserve">4-Camera Triplex EZ Multiplexer/Recorder, 320 Gb, NTSC/PAL, Audio </t>
  </si>
  <si>
    <t>DVMRE-4EZT-40</t>
  </si>
  <si>
    <t>4-Camera Triplex EZ Multiplexer/Recorder, 40 Gb, NTSC/PAL, Ethernet</t>
  </si>
  <si>
    <t>DVMRE-4EZT-500</t>
  </si>
  <si>
    <t>4-Camera Triplex EZ Multiplexer/Recorder, 500 Gb, NTSC/PAL, Ethernet</t>
  </si>
  <si>
    <t>DVMRE-4EZT-500A</t>
  </si>
  <si>
    <t>4-Camera Triplex EZ Multiplexer/Recorder, 500 Gb, NTSC/PAL, Audio</t>
  </si>
  <si>
    <t>DVMRE-4EZT-80</t>
  </si>
  <si>
    <t>4-Camera Triplex EZ Multiplexer/Recorder, 80 Gb, NTSC/PAL, Ethernet</t>
  </si>
  <si>
    <t>DVMRE-PRO4-80CDRW</t>
  </si>
  <si>
    <t xml:space="preserve">DVMRe Pro, 80GB Storage, CDRW </t>
  </si>
  <si>
    <t>DVSE</t>
  </si>
  <si>
    <t>DVSE digital video storage chassis only 110/220 V, SCSI Cable Included</t>
  </si>
  <si>
    <t>DVSE-2</t>
  </si>
  <si>
    <t>DVSE-2 Digital Video Storage, 160 Gb, 110/220 V, SCSI Cable Included</t>
  </si>
  <si>
    <t>DVSE-4</t>
  </si>
  <si>
    <t>DVSE-4 Digital Video Storage, 320 Gb, 110/220 V, SCSI Cable Incl.</t>
  </si>
  <si>
    <t>DVSE-6</t>
  </si>
  <si>
    <t>DVSE-6 Digital Video Storage, 480 Gb, 110/220 V, SCSI Cable Included</t>
  </si>
  <si>
    <t>DVSE-8</t>
  </si>
  <si>
    <t>DVSE-8 Digital Video Storage, 640 Gb, 110/220 V, SCSI Cable Included</t>
  </si>
  <si>
    <t>DVSE-8-1280</t>
  </si>
  <si>
    <t>DVSE-8 Digital Video Storage, 1280 Gb, 110/220 V, SCSI cable included</t>
  </si>
  <si>
    <t>DVSE-8-2T</t>
  </si>
  <si>
    <t>DVSE-8 Digital Video Storage, 2000 Gb, 110/220 V, SCSI cable included</t>
  </si>
  <si>
    <t>FVS-16-200</t>
  </si>
  <si>
    <t>16 channel video server 200GB HDD</t>
  </si>
  <si>
    <t>FVS-16-250</t>
  </si>
  <si>
    <t>16 channel video server 250GB HDD</t>
  </si>
  <si>
    <t>FVS-4-40</t>
  </si>
  <si>
    <t>4 channel video server 40GB HDD</t>
  </si>
  <si>
    <t>FVS-4-80</t>
  </si>
  <si>
    <t>4 channel video server 80GB HDD</t>
  </si>
  <si>
    <t>FVS-4-80P</t>
  </si>
  <si>
    <t>FVS-8-160</t>
  </si>
  <si>
    <t>8 channel video server 160GB HDD</t>
  </si>
  <si>
    <t>FVS-8-80</t>
  </si>
  <si>
    <t>8 channel video server 80GB HDD</t>
  </si>
  <si>
    <t>HVS-2-HD</t>
  </si>
  <si>
    <t xml:space="preserve">2 channel real time transmitter </t>
  </si>
  <si>
    <t>HVS-4-HD</t>
  </si>
  <si>
    <t>4 CH Home video server with Hard Disk Drive 100fps</t>
  </si>
  <si>
    <t>LVB-AR</t>
  </si>
  <si>
    <t>VCR / Digital multiplexer security enclosure</t>
  </si>
  <si>
    <t>MVS-4</t>
  </si>
  <si>
    <t>Mobile DVR and real time transmitter</t>
  </si>
  <si>
    <t>MVS-4-GPS</t>
  </si>
  <si>
    <t>SDVR-10-160</t>
  </si>
  <si>
    <t>10-Channel StoreSafe, 160 Gb, NTSC/PAL, Ethernet</t>
  </si>
  <si>
    <t>SDVR-10-250</t>
  </si>
  <si>
    <t>10-Channel StoreSafe, 250 Gb, NTSC/PAL, Ethernet</t>
  </si>
  <si>
    <t>SDVR-10-320</t>
  </si>
  <si>
    <t>10-Channel StoreSafe, 320 Gb, NTSC/PAL, Ethernet</t>
  </si>
  <si>
    <t>SDVR-10-40</t>
  </si>
  <si>
    <t>10-Channel StoreSafe, 40 Gb, NTSC/PAL, Ethernet</t>
  </si>
  <si>
    <t>SDVR-10-600</t>
  </si>
  <si>
    <t>10-channel StoreSafe, 600 GB, NTSC/PAL, Ethernet</t>
  </si>
  <si>
    <t>SDVR-10-80</t>
  </si>
  <si>
    <t>10-channel StoreSafe, 80GB, NTSC/PAL, Ethernet</t>
  </si>
  <si>
    <t>SDVR-10A-160</t>
  </si>
  <si>
    <t>10-Channel StoreSafe Advanced, Audio, 160 Gb, NTSC/PAL, Ethernet</t>
  </si>
  <si>
    <t>SDVR-10A-250</t>
  </si>
  <si>
    <t>10-Channel StoreSafe Advanced, Audio, 250 Gb, NTSC/PAL, Ethernet</t>
  </si>
  <si>
    <t>SDVR-10A-40</t>
  </si>
  <si>
    <t>10-Channel StoreSafe Advanced, Audio, 40 Gb, NTSC/PAL, Ethernet</t>
  </si>
  <si>
    <t>SDVR-10A-80</t>
  </si>
  <si>
    <t>10-Channel StoreSafe Advanced, Audio, 80 Gb, NTSC/PAL, Ethernet</t>
  </si>
  <si>
    <t>SDVR-10P-160</t>
  </si>
  <si>
    <t>StoreSafe Pro</t>
  </si>
  <si>
    <t>SDVR-10P-320</t>
  </si>
  <si>
    <t>SDVR-10P-40</t>
  </si>
  <si>
    <t>SDVR-10P-600</t>
  </si>
  <si>
    <t>SDVR-10P-80</t>
  </si>
  <si>
    <t>SDVR-16-160</t>
  </si>
  <si>
    <t>16-Channel StoreSafe, 160 Gb, NTSC/PAL, Ethernet</t>
  </si>
  <si>
    <t>SDVR-16-250</t>
  </si>
  <si>
    <t>16-Channel StoreSafe, 250 Gb, NTSC/PAL, Ethernet</t>
  </si>
  <si>
    <t>SDVR-16-320</t>
  </si>
  <si>
    <t>16-Channel StoreSafe, 320 Gb, NTSC/PAL, Ethernet</t>
  </si>
  <si>
    <t>SDVR-16-40</t>
  </si>
  <si>
    <t>16-Channel StoreSafe, 40 Gb, NTSC/PAL, Ethernet</t>
  </si>
  <si>
    <t>SDVR-16-600</t>
  </si>
  <si>
    <t>16-Channel StoreSafe, 600 Gb, NTSC/PAL, Ethernet</t>
  </si>
  <si>
    <t>SDVR-16-80</t>
  </si>
  <si>
    <t>16-Channel StoreSafe, 80 Gb, NTSC/PAL, Ethernet</t>
  </si>
  <si>
    <t>SDVR-16A-160</t>
  </si>
  <si>
    <t>16-Channel StoreSafe Advanced, Audio, 160 Gb, NTSC/PAL, Ethernet</t>
  </si>
  <si>
    <t>SDVR-16A-250</t>
  </si>
  <si>
    <t>16-Channel StoreSafe Advanced, Audio, 250 Gb, NTSC/PAL, Ethernet</t>
  </si>
  <si>
    <t>SDVR-16A-40</t>
  </si>
  <si>
    <t>16-Channel StoreSafe Advanced, Audio, 40 Gb, NTSC/PAL, Ethernet</t>
  </si>
  <si>
    <t>SDVR-16A-80</t>
  </si>
  <si>
    <t>16-Channel StoreSafe Advanced, Audio, 80 Gb, NTSC/PAL, Ethernet</t>
  </si>
  <si>
    <t>SDVR-16P-160</t>
  </si>
  <si>
    <t>SDVR-16P-320</t>
  </si>
  <si>
    <t>SDVR-16P-600</t>
  </si>
  <si>
    <t>SDVR-16P-80</t>
  </si>
  <si>
    <t>SDVR-4-160</t>
  </si>
  <si>
    <t>4-Channel StoreSafe, 160 Gb, NTSC/PAL, Ethernet</t>
  </si>
  <si>
    <t>SDVR-4-320</t>
  </si>
  <si>
    <t>4-Channel StoreSafe, 320 Gb, NTSC/PAL, Ethernet</t>
  </si>
  <si>
    <t>SDVR-4-40</t>
  </si>
  <si>
    <t>4-Channel StoreSafe, 40Gb, NTSC/PAL, Ethernet</t>
  </si>
  <si>
    <t>SDVR-4-80</t>
  </si>
  <si>
    <t>4-Channel StoreSafe, 80Gb, NTSC/PAL, Ethernet</t>
  </si>
  <si>
    <t>SDVR-4A-160</t>
  </si>
  <si>
    <t>4-Channel StoreSafe Advanced, Audio, 160 Gb, NTSC/PAL, Ethernet</t>
  </si>
  <si>
    <t>SDVR-4A-40</t>
  </si>
  <si>
    <t>4-Channel StoreSafe Advanced, Audio, 40 Gb, NTSC/PAL, Ethernet</t>
  </si>
  <si>
    <t>SDVR-4A-80</t>
  </si>
  <si>
    <t>4-Channel StoreSafe Advanced, Audio, 80 Gb, NTSC/PAL, Ethernet</t>
  </si>
  <si>
    <t>SDVR-4P-160</t>
  </si>
  <si>
    <t>SDVR-4P-40</t>
  </si>
  <si>
    <t>SDVR-4P-80</t>
  </si>
  <si>
    <t>SymDec4-300</t>
  </si>
  <si>
    <t>SYMDEC4-300</t>
  </si>
  <si>
    <t>SymDec4 - Digital Video Streaming Recorder</t>
  </si>
  <si>
    <t>SymDec4-600</t>
  </si>
  <si>
    <t>SYMDEC4-600</t>
  </si>
  <si>
    <t>SYMSAFE16-160E</t>
  </si>
  <si>
    <t>Professional hybrid DVR with 16 analog inputs &amp; 2 IP streaming ports</t>
  </si>
  <si>
    <t>SYMSAFE16-1TE</t>
  </si>
  <si>
    <t>TVE-DEC10</t>
  </si>
  <si>
    <t>TruVision™ Decoder, Multi-channel ,Full HD, HDMI/DVI/VGA/BNC</t>
  </si>
  <si>
    <t>POC2052-4P-1CX</t>
  </si>
  <si>
    <t>S25-1MLC-A-2</t>
  </si>
  <si>
    <t>SFP-Port 100BASE-FX Fiber GBIC  - 2Km - MM</t>
  </si>
  <si>
    <t>S25-1MLC-B-2</t>
  </si>
  <si>
    <t>NS2052-8P-2C</t>
  </si>
  <si>
    <t>8-port PoE Unmanaged Industrial Ethernet Switch with 2 x RJ45/SFP Gigabit uplink combo ports</t>
  </si>
  <si>
    <t>NS4702-24P-4X</t>
  </si>
  <si>
    <t>Enterprise-class 24-port PoE+ Gigabit Switch with 10G uplink and touchscreen</t>
  </si>
  <si>
    <t>NS3553-4P-1T-2S</t>
  </si>
  <si>
    <t>4-Port Gigabit Ultra-PoE Industrial Managed Switch</t>
  </si>
  <si>
    <t>TVN-2232P-64T</t>
  </si>
  <si>
    <t>TruVision™ NVR 22P recorder, 32 IP channels, 64TB, H.265 NVR, 2U</t>
  </si>
  <si>
    <t>TVN-2264P-64T</t>
  </si>
  <si>
    <t>TruVision™ NVR 22P recorder, 64 IP channels, 64TB, H.265 NVR, 2U</t>
  </si>
  <si>
    <t>NS3500-24T-4C</t>
  </si>
  <si>
    <t>24-Port Gigabit + 4 SFP Slots Managed Switch</t>
  </si>
  <si>
    <t>GE-TPA016</t>
  </si>
  <si>
    <t>16 channel active video receiver</t>
  </si>
  <si>
    <t>SYMSAFE16-320E</t>
  </si>
  <si>
    <t>SYMSAFE16-640E</t>
  </si>
  <si>
    <t>SYMSAFE4-160E</t>
  </si>
  <si>
    <t>Professional hybrid DVR with 4 analog inputs &amp; 2 IP streaming ports</t>
  </si>
  <si>
    <t>SYMSAFE4-320E</t>
  </si>
  <si>
    <t>SYMSAFE4-640E</t>
  </si>
  <si>
    <t>SYMSAFE8-160E</t>
  </si>
  <si>
    <t>Professional hybrid DVR with 8 analog inputs &amp; 2 IP streaming ports</t>
  </si>
  <si>
    <t>SYMSAFE8-320E</t>
  </si>
  <si>
    <t>SYMSAFE8-640E</t>
  </si>
  <si>
    <t>SYMSAFE-P16-1.5TEA</t>
  </si>
  <si>
    <t>SYMSAFE-P16-1TEA</t>
  </si>
  <si>
    <t>SYMSAFE-P16-320EA</t>
  </si>
  <si>
    <t>SYMSAFE-P16-640EA</t>
  </si>
  <si>
    <t>SYMSAFE-P4-160EA</t>
  </si>
  <si>
    <t>SYMSAFE-P4-1TEA</t>
  </si>
  <si>
    <t>SYMSAFE-P4-320EA</t>
  </si>
  <si>
    <t>SYMSAFE-P4-640EA</t>
  </si>
  <si>
    <t>SYMSAFE-P8-1.5TEA</t>
  </si>
  <si>
    <t>SYMSAFE-P8-1TEA</t>
  </si>
  <si>
    <t>SYMSAFE-P8-320EA</t>
  </si>
  <si>
    <t>SYMSAFE-P8-640EA</t>
  </si>
  <si>
    <t>TVN-2132PR-16TEA</t>
  </si>
  <si>
    <t>TruVision™ NVR 21, 32 channel Network Video Recorder, 16TB, RAID</t>
  </si>
  <si>
    <t>TVN-5032-12TEA</t>
  </si>
  <si>
    <t>TruVision™ NVR 50, 32 channels, 12TB</t>
  </si>
  <si>
    <t>TVN-5032-16TEA</t>
  </si>
  <si>
    <t>TruVision™ NVR 50, 32 channels, 16TB</t>
  </si>
  <si>
    <t>TVN-5032-2TEA</t>
  </si>
  <si>
    <t>TruVision™ NVR 50, 32 channels, 2TB</t>
  </si>
  <si>
    <t>TVN-5032-8TEA</t>
  </si>
  <si>
    <t>TruVision™ NVR 50, 32 channels, 8TB</t>
  </si>
  <si>
    <t>TVR-1104-2TEA</t>
  </si>
  <si>
    <t>TruVision DVR 11, 4 channel, 2TB, HDMI/VGA/BNC</t>
  </si>
  <si>
    <t>TVR-1104D-1TEA</t>
  </si>
  <si>
    <t>TruVision DVR 11, 4 channel, 1 TB, HDMI/VGA/BNC, CD/DVD</t>
  </si>
  <si>
    <t>TVR-1104D-500EA</t>
  </si>
  <si>
    <t>TruVision DVR 11, 4 channel, 500 GB, HDMI/VGA/BNC, CD/DVD</t>
  </si>
  <si>
    <t>TVR-1108-2TEA</t>
  </si>
  <si>
    <t>TruVision DVR 11, 8 channel, 2 TB, HDMI/VGA/BNC</t>
  </si>
  <si>
    <t>TVR-1108D-1TEA</t>
  </si>
  <si>
    <t>TruVision DVR 11, 8 channel, 1 TB, HDMI/VGA/BNC, CD/DVD</t>
  </si>
  <si>
    <t>TVR-1116-4TEA</t>
  </si>
  <si>
    <t>TruVision DVR 11, 16 channel, 4 TB, HDMI/VGA/BNC</t>
  </si>
  <si>
    <t>TVR-1116D-1TEA</t>
  </si>
  <si>
    <t>TruVision DVR 11, 16 channel, 1 TB, HDMI/VGA/BNC, CD/DVD</t>
  </si>
  <si>
    <t>TVR-1116D-2TEA</t>
  </si>
  <si>
    <t>TruVision DVR 11, 16 channel, 2 TB, HDMI/VGA/BNC, CD/DVD</t>
  </si>
  <si>
    <t>TVR-20</t>
  </si>
  <si>
    <t>TruVision™ Line DVR 20, 4 ch. H.264 Digital Video Recorder</t>
  </si>
  <si>
    <t>TVR-4108-4TEA</t>
  </si>
  <si>
    <t>TruVision™ DVR 41, 8 channel 4TB Digital Video Recorder</t>
  </si>
  <si>
    <t>TVR-4116-12TEA</t>
  </si>
  <si>
    <t>TruVision™ DVR 41, 16 channel 12TB Digital Video Recorder</t>
  </si>
  <si>
    <t>TVR-4116-2TEA</t>
  </si>
  <si>
    <t>TruVision™ DVR 41, 16 channel 2TB Digital Video Recorder</t>
  </si>
  <si>
    <t>TVR-4116-4TEA</t>
  </si>
  <si>
    <t>TruVision™ DVR 41, 16 channel 4TB Digital Video Recorder</t>
  </si>
  <si>
    <t>TVR-4116-8TEA</t>
  </si>
  <si>
    <t>TruVision™ DVR 41, 16 channel 8TB Digital Video Recorder</t>
  </si>
  <si>
    <t>UVN-8012-100-12T</t>
  </si>
  <si>
    <t>UltraView Storage Server, 12-TB SAS RAID, 2U, US and Europe PSU</t>
  </si>
  <si>
    <t>UVN-8012-100-12T-G</t>
  </si>
  <si>
    <t>UltraView Storage Server, 12-TB SAS RAID, 2U, up to 120 IP video, no PSU</t>
  </si>
  <si>
    <t>VDR-0</t>
  </si>
  <si>
    <t>1 Ch Digital video recorder without hard disk drive</t>
  </si>
  <si>
    <t>VDR-0-CF</t>
  </si>
  <si>
    <t>1 Ch Digital video recorder, Compact Flash, without hard disk drive</t>
  </si>
  <si>
    <t>VDR-160</t>
  </si>
  <si>
    <t>1 Ch Digital video recorder 160 Gb HDD</t>
  </si>
  <si>
    <t>VDR-40</t>
  </si>
  <si>
    <t>1 Ch Digital video recorder 40 Gb HDD</t>
  </si>
  <si>
    <t>VDR-80</t>
  </si>
  <si>
    <t>1 Ch Digital video recorder 80 Gb HDD</t>
  </si>
  <si>
    <t>VDR-80-CF</t>
  </si>
  <si>
    <t>1 Ch digital video recorder, Compact Flash, with 80 Gb hard disk drive</t>
  </si>
  <si>
    <t>VSR-250</t>
  </si>
  <si>
    <t>Single-Channel Digital Video Streaming Recorder</t>
  </si>
  <si>
    <t>SYMDEC16+4-1.28TEA</t>
  </si>
  <si>
    <t>High-end hybrid DVR with 16 analog inputs &amp; 4 IP streaming ports, real-time D1</t>
  </si>
  <si>
    <t>SYMDEC16+4-2TEA</t>
  </si>
  <si>
    <t>SYMDEC16+4-320EA</t>
  </si>
  <si>
    <t>SYMDEC16+4-3TEA</t>
  </si>
  <si>
    <t>SYMDEC16+4-4TEA</t>
  </si>
  <si>
    <t>SYMDEC16+4-640EA</t>
  </si>
  <si>
    <t xml:space="preserve">Rack-mount kit for SymDec16 plus 4 high-end hybrid DVR </t>
  </si>
  <si>
    <t>TVN-20</t>
  </si>
  <si>
    <t>8/16 IP Channel Network Video Recorder</t>
  </si>
  <si>
    <t>TVN-40</t>
  </si>
  <si>
    <t>12/24 IP channels network video recorder</t>
  </si>
  <si>
    <t>TVR-40</t>
  </si>
  <si>
    <t>TruVision™ Line DVR 40, 4-, 8-, or 16- ch. H.264 Digital Recorder</t>
  </si>
  <si>
    <t>TVR-60</t>
  </si>
  <si>
    <t>TruVision™ Line DVR 60, Scalable Hybrid 24-channel H.264 Digital Recorder</t>
  </si>
  <si>
    <t>DIGIA2</t>
  </si>
  <si>
    <t>Digia II - Cost-Effective MPEG-4 Digital Video Recorder</t>
  </si>
  <si>
    <t>DVMRe Pro</t>
  </si>
  <si>
    <t>DVMRE-CTII</t>
  </si>
  <si>
    <t>DVSR</t>
  </si>
  <si>
    <t>DVSR with advanced H.264 compression technology and up to 400fps</t>
  </si>
  <si>
    <t>DVSR-xU</t>
  </si>
  <si>
    <t xml:space="preserve">Professional DVR with 4, 8 or 16 video and audio inputs </t>
  </si>
  <si>
    <t>TVR-10</t>
  </si>
  <si>
    <t>TruVision™ Line DVR 10 4-channel H.264 Digital Video Recorder</t>
  </si>
  <si>
    <t>GE-AD001H</t>
  </si>
  <si>
    <t>Hi-Res composite video to VGA converter</t>
  </si>
  <si>
    <t>GE-AT002</t>
  </si>
  <si>
    <t>Twisted pair tool kit</t>
  </si>
  <si>
    <t>GEC-16VPDCHUB</t>
  </si>
  <si>
    <t>Multi-Channel UTP Video-Power-Data Combiners</t>
  </si>
  <si>
    <t>GEC-32VARHUB-6.5</t>
  </si>
  <si>
    <t>Multi-Channel UTP Active Receiver Hubs</t>
  </si>
  <si>
    <t>GEC-4VDPBC</t>
  </si>
  <si>
    <t>Multi-Channel UTP Video-Power-Data Combiner-Receivers</t>
  </si>
  <si>
    <t>GEC-4VDPC</t>
  </si>
  <si>
    <t>GEC-8VPDCHUB</t>
  </si>
  <si>
    <t>GE-CA101VH</t>
  </si>
  <si>
    <t>1 input to 1 output Video Amplifier HF/MF/LF Compensation</t>
  </si>
  <si>
    <t>GE-CD408A</t>
  </si>
  <si>
    <t>4 input to 8 Output Video Distribution Amplifier</t>
  </si>
  <si>
    <t>GE-CHB001H</t>
  </si>
  <si>
    <t>Hi Frequency interference blocker (set of CHB001TH and CHB001RH)</t>
  </si>
  <si>
    <t>GE-TPA008</t>
  </si>
  <si>
    <t>8 channel active video receiver</t>
  </si>
  <si>
    <t>GE-TPA016H</t>
  </si>
  <si>
    <t>16 channel active video receiver with extra interference immunity</t>
  </si>
  <si>
    <t>GE-TTA111VGA</t>
  </si>
  <si>
    <t>Active VGA extension kit</t>
  </si>
  <si>
    <t>GE-TTA111VR</t>
  </si>
  <si>
    <t>1 channel active video receiver</t>
  </si>
  <si>
    <t>GE-TTA111VRH</t>
  </si>
  <si>
    <t>Long range active receiver with extra interference rejection</t>
  </si>
  <si>
    <t>KTCB-UTP</t>
  </si>
  <si>
    <t>PlusPack Unshielded twisted pair camera module</t>
  </si>
  <si>
    <t>TruVision PTZ dome wall mount bracket</t>
  </si>
  <si>
    <t>TruVision PTZ dome corner mount adapter</t>
  </si>
  <si>
    <t>TVB-5501</t>
  </si>
  <si>
    <t>TruVision IP Bullet Camera, H.265/H.264, 3MPX</t>
  </si>
  <si>
    <t>TVB-5502</t>
  </si>
  <si>
    <t>TruVision IP Bullet Camera, H.265/H.264, 8MPX</t>
  </si>
  <si>
    <t>TruVision Navigator 7.1 (32-bit)</t>
  </si>
  <si>
    <t>TruVision video management software, 32 bit version</t>
  </si>
  <si>
    <t>TVN-2232-8T</t>
  </si>
  <si>
    <t>TruVision™ NVR 22 recorder, 32 IP channels, 8TB, H.265 NVR, 1.5U</t>
  </si>
  <si>
    <t>TVB-5701</t>
  </si>
  <si>
    <t>TruVision IP Thermal Bullet Camera, Outdoor, CIF, 15mm Lens,3D DNR, H.265/ H.264, ONVIF/PSIA, SDHC Card Slot, PoE+/12VDC/24VAC</t>
  </si>
  <si>
    <t>TVB-5702</t>
  </si>
  <si>
    <t>TruVision IP Thermal Bullet Camera, Outdoor, CIF, 35mm Lens,3D DNR, H.265/ H.264, ONVIF/PSIA, SDHC Card Slot, PoE+/12VDC/24VAC</t>
  </si>
  <si>
    <t>TVB-5706</t>
  </si>
  <si>
    <t>TruVision IP Thermal Bullet Camera, Outdoor, VGA, 15mm Lens,3D DNR, H.265/ H.264, ONVIF/PSIA, SDHC Card Slot, PoE+/12VDC/24VAC</t>
  </si>
  <si>
    <t>TVB-5707</t>
  </si>
  <si>
    <t>TruVision IP Thermal Bullet Camera, Outdoor, VGA, 25mm Lens,3D DNR, H.265/ H.264, ONVIF/PSIA, SDHC Card Slot, PoE+/12VDC/24VAC</t>
  </si>
  <si>
    <t>TVN-7001-FAN</t>
  </si>
  <si>
    <t>TruVision NVR 70, Spare Part, Fan</t>
  </si>
  <si>
    <t>TVN-7001-PS</t>
  </si>
  <si>
    <t>TruVision NVR 70, Spare Part, Internal Power Supply</t>
  </si>
  <si>
    <t>TVN-7101-FAN</t>
  </si>
  <si>
    <t>TruVision NVR 71, Spare Part, Fan</t>
  </si>
  <si>
    <t>TVN-7101-PS</t>
  </si>
  <si>
    <t>TruVision NVR 71, Spare Part, Internal Power Supply</t>
  </si>
  <si>
    <t>TVN-PSU1</t>
  </si>
  <si>
    <t>Power supply 12 VDC/3.33A for TVR11(4/8ch), TVR12(4/8ch), TVR15HD (4/8ch), TVN10 (Non-PoE), TVN11 (Non-PoE)</t>
  </si>
  <si>
    <t>TVN-1104c-1T</t>
  </si>
  <si>
    <t>TVN-1104C-1T</t>
  </si>
  <si>
    <t>TruVision NVR 11, 4 channels, 40 Mbps, 1 TB</t>
  </si>
  <si>
    <t>TVN-1104c-2T</t>
  </si>
  <si>
    <t>TVN-1104C-2T</t>
  </si>
  <si>
    <t>TruVision NVR 11, 4 channels, 40 Mbps, 2 TB</t>
  </si>
  <si>
    <t>TVN-1108S-2T</t>
  </si>
  <si>
    <t>TruVision NVR 11, 8 channels, 8 channel PoE, 80 Mbps, 2 TB</t>
  </si>
  <si>
    <t>TVN-1108S-4T</t>
  </si>
  <si>
    <t>TruVision NVR 11, 8 channels, 8 channel PoE, 80 Mbps, 4 TB</t>
  </si>
  <si>
    <t>TVN-1104cS-1T</t>
  </si>
  <si>
    <t>TVN-1104CS-1T</t>
  </si>
  <si>
    <t>TruVision NVR 11, 4 channels, 4 channel PoE, 40 Mbps, 1 TB</t>
  </si>
  <si>
    <t>TVN-1104cS-2T</t>
  </si>
  <si>
    <t>TVN-1104CS-2T</t>
  </si>
  <si>
    <t>TruVision NVR 11, 4 channels, 4 channel PoE, 40 Mbps, 2 TB</t>
  </si>
  <si>
    <t>TVN-1108-2T</t>
  </si>
  <si>
    <t>TruVision NVR 11, 8 channels, 80 Mbps, 2 TB</t>
  </si>
  <si>
    <t>TVN-1108-4T</t>
  </si>
  <si>
    <t>TruVision NVR 11, 8 channels, 80 Mbps, 4 TB</t>
  </si>
  <si>
    <t>TVN-1116-2T</t>
  </si>
  <si>
    <t>TruVision NVR 11, 16 channels, 160 Mbps, 2 TB</t>
  </si>
  <si>
    <t>TVN-1116-4T</t>
  </si>
  <si>
    <t>TruVision NVR 11, 16 channels, 160 Mbps, 4 TB</t>
  </si>
  <si>
    <t>TVN-1116-6T</t>
  </si>
  <si>
    <t>TruVision NVR 11, 16 channels, 160 Mbps, 6 TB</t>
  </si>
  <si>
    <t>TVN-1116S-2T</t>
  </si>
  <si>
    <t>TruVision NVR 11, 16 channels, 16 channel PoE, 160 Mbps, 2 TB</t>
  </si>
  <si>
    <t>TVN-1116S-4T</t>
  </si>
  <si>
    <t>TruVision NVR 11, 16 channels, 16 channel PoE, 160 Mbps, 4 TB</t>
  </si>
  <si>
    <t>TVN-1116S-6T</t>
  </si>
  <si>
    <t>TruVision NVR 11, 16 channels, 16 channel PoE, 160 Mbps, 6 TB</t>
  </si>
  <si>
    <t>TVD-5801</t>
  </si>
  <si>
    <t>TruVision 2MPX, Stainless Steel, super low light, IP VF lens Dome camera, 2.8-12mm, True D/N, WDR, 30M IR, Micro SD/SDHC/SDXC slot, 12 VDC, IP67</t>
  </si>
  <si>
    <t>TVB-5801</t>
  </si>
  <si>
    <t>TruVision 2MPX, Stainless Steel, super low light, IP VF lens bullet camera, 3.8-16mm, True D/N, WDR, 50M IR, Micro SD/SDHC/SDXC slot, 24 VAC, IP67</t>
  </si>
  <si>
    <t>TVB-5802</t>
  </si>
  <si>
    <t>TruVision 2MPX, Stainless Steel, super low light, IP VF lens bullet camera, 11-40mm, True D/N, WDR, 100M IR, Micro SD/SDHC/SDXC slot, 24 VAC, IP67</t>
  </si>
  <si>
    <t>TVP-5201</t>
  </si>
  <si>
    <t>TruVision 2MPX, Stainless Steel, super low light, IP PTZ Dome camera, 5.9-135.7mm x 23x zoom, True D/N, WDR,  Micro SD/SDHC/SDXC slot, 24 VAC, IP67 &amp; IK10</t>
  </si>
  <si>
    <t>TruVision Stainless Steel Wall Mount Bracket for use with TVP-5201</t>
  </si>
  <si>
    <t>TruVision Stainless Steel Wall Mount Bracket for use with TVB-5801, TVB-5802</t>
  </si>
  <si>
    <t>TruVision Stainless Steel Pendant Mount for use with TVP-5201</t>
  </si>
  <si>
    <t>TruVision Stainless Steel Wall Mount Bracket for use with TVD-5801</t>
  </si>
  <si>
    <t>TruVision Stainless Steel Junction Box for use with TVD-5801, TVB-5801, TVB-5802</t>
  </si>
  <si>
    <t>TVP-5101</t>
  </si>
  <si>
    <t>TruVision Compact 2 MPX IP PTZ camera, Indoor, Pendant/Wall Mount, True D/N, DWDR,  IR Cut, 20m IR, H.265, H.264, ONVIF/PSIA, 4X Optical zoom, SDHC Card slot, PoE/12VDC</t>
  </si>
  <si>
    <t>TVP-5102</t>
  </si>
  <si>
    <t>TruVision compact 2 MPX IP PTZ camera, Outdoor, Pendant/Wall Mount, True D/N, WDR,  IR Cut, 150m IR, H.265, H.264, ONVIF/PSIA, 20X Optical zoom, SDHC Card slot, Hi-PoE/24VAC</t>
  </si>
  <si>
    <t>TVP-5103</t>
  </si>
  <si>
    <t>TruVision Compact 3 MPX IP PTZ camera, Outdoor, Pendant/Wall/Flush Mount, True D/N, WDR,  IR Cut, 50m IR, H.265, H.264, ONVIF/PSIA, 20X Optical zoom, SDHC Card slot, PoE+/12VDC</t>
  </si>
  <si>
    <t>TVP-5104</t>
  </si>
  <si>
    <t>TruVision 2 MPX IP PTZ camera, Outdoor, Pendant/Wall Mount, Super Low Light, True D/N, WDR, H.265, ONVIF/PSIA, 25X Optical zoom, SDHC Card slot, Hi-PoE/24VAC</t>
  </si>
  <si>
    <t>TruVision Compact PTZ Indoor Wall Mount bracket for use with TVP-5101</t>
  </si>
  <si>
    <t>TruVision Compact PTZ Flush Mount for use with TVP-5103</t>
  </si>
  <si>
    <t>TruVision Compact PTZ Cup Base for use with TVP-5103</t>
  </si>
  <si>
    <t>TruVision Compact PTZ Back Box for use with TVP-5103</t>
  </si>
  <si>
    <t>TVD-5501</t>
  </si>
  <si>
    <t>TruVision IP Dome Camera, H.265/H.264, 3MPX</t>
  </si>
  <si>
    <t>TVD-5502</t>
  </si>
  <si>
    <t>TruVision IP Dome Camera, H.265/H.264, 8MPX</t>
  </si>
  <si>
    <t>TVT-5502</t>
  </si>
  <si>
    <t>TruVision IP Turret Camera, H.265/H.264, 8MPX</t>
  </si>
  <si>
    <t>TVT-5501</t>
  </si>
  <si>
    <t>TruVision IP Turret Camera, H.265/H.264, 3MPX</t>
  </si>
  <si>
    <t>TVW-6101</t>
  </si>
  <si>
    <t xml:space="preserve">TruVision HD-TVI Analog Wedge Camera, 1080p or 960H, 2.8 mm lens, true D/N, WDR, 10 m IR, IP66 </t>
  </si>
  <si>
    <t>POE304-MS</t>
  </si>
  <si>
    <t>Gigabit Power over Ethernet Injector (POE-bt)</t>
  </si>
  <si>
    <t>POE304-EX-4P</t>
  </si>
  <si>
    <t>POE-bt to Gigabit Ethernet 4-port PoE+ Extender</t>
  </si>
  <si>
    <t>NS3552-8P-2S-V2</t>
  </si>
  <si>
    <t>TVR-1516HD-6T</t>
  </si>
  <si>
    <t>TruVision™ DVR 15 HD, HD-TVI Hybrid 16 channel recorder, 6TB</t>
  </si>
  <si>
    <t>UVN-5306-100-24T</t>
  </si>
  <si>
    <t>UltraView® NVR 53, 24TB, RAID 5, 2U</t>
  </si>
  <si>
    <t>NS3702-24P-4S-V2</t>
  </si>
  <si>
    <t>PS54VDC72W-EU</t>
  </si>
  <si>
    <t>54VDC 72W Output Power Supply with EU wall plug</t>
  </si>
  <si>
    <t>S40-2MLC</t>
  </si>
  <si>
    <t>10G SFP Transceiver Module (850nm) - up to 300m - Multimode</t>
  </si>
  <si>
    <t>S40-2SLC-10</t>
  </si>
  <si>
    <t>10G SFP Transceiver Module (1310nm) - 10 km - Single Mode</t>
  </si>
  <si>
    <t>PS56VDC72W-UK</t>
  </si>
  <si>
    <t>56VDC 72W Output Power Supply with UK wall plug</t>
  </si>
  <si>
    <t>PS48VDC72W-UK</t>
  </si>
  <si>
    <t>48VDC 1.5Amp (72W) Output PowerSupply with EU wallplug</t>
  </si>
  <si>
    <t>PS54VDC72W-UK</t>
  </si>
  <si>
    <t>54VDC 72W Output Power Supply with UK wall plug</t>
  </si>
  <si>
    <t>UltraView MultiVision</t>
  </si>
  <si>
    <t xml:space="preserve">Software Videowall component for UltraView Security Center </t>
  </si>
  <si>
    <t>UltraView Security Center</t>
  </si>
  <si>
    <t>UltraView Security Center is a client/server application of enterprise-level robustness and performance that manages video security at premises of any size.</t>
  </si>
  <si>
    <t>UltraView OnGuard integration</t>
  </si>
  <si>
    <t>Options to connect the UltraView Enterprise Platform to the OnGuard Access Control System.</t>
  </si>
  <si>
    <t>TVRMobile 3.0</t>
  </si>
  <si>
    <t>TruVision™ TVRMobile 3.0 Mobile App</t>
  </si>
  <si>
    <t>TruVision Navigator 8.0</t>
  </si>
  <si>
    <t>TruVision video management software</t>
  </si>
  <si>
    <t>TVN-HDDR-6TB</t>
  </si>
  <si>
    <t>TruVision recorder HDD expansion kit, 6TB RAID</t>
  </si>
  <si>
    <t>UVN-2304-24T</t>
  </si>
  <si>
    <t>UltraView® NVR 23, 24TB, 1.5U</t>
  </si>
  <si>
    <t>TVB-5601</t>
  </si>
  <si>
    <t>TruVision 2MPx, H.265/H.264, IP Fixed Lens Bullet Camera, 4mm, True D/N, WDR, 30m IR, Micro SD/SDHC/SDXC Slot, PoE (802.3-af)/12VDC, IP67</t>
  </si>
  <si>
    <t>TVB-5602</t>
  </si>
  <si>
    <t>TruVision 4MPx, H.265/H.264, IP Fixed Lens Bullet Camera, 4mm, True D/N, WDR, 30m IR, Micro SD/SDHC/SDXC Slot, PoE (802.3-af)/12VDC, IP67</t>
  </si>
  <si>
    <t>TVB-5603</t>
  </si>
  <si>
    <t>TruVision 8MPx/4K, H.265/H.264, IP Fixed Lens Bullet Camera, 4mm, True D/N, WDR, 30m IR, Micro SD/SDHC/SDXC Slot, PoE (802.3-af)/12VDC, IP67</t>
  </si>
  <si>
    <t>TVD-5601</t>
  </si>
  <si>
    <t>TruVision 2MPx, H.265/H.264, IP Fixed Lens Dome Camera, 2.8mm, True D/N, WDR, 30m IR, Micro SD/SDHC/SDXC Slot, Audio, I/Os, PoE (802.3-af)/12VDC, IP67, IK10</t>
  </si>
  <si>
    <t>TVD-5602</t>
  </si>
  <si>
    <t>TruVision 4MPx, H.265/H.264, IP Fixed Lens Dome Camera, 2.8mm, True D/N, WDR, 30m IR, Micro SD/SDHC/SDXC Slot, Audio, I/Os, PoE (802.3-af)/12VDC, IP67, IK10</t>
  </si>
  <si>
    <t>TVD-5603</t>
  </si>
  <si>
    <t>TruVision 8MPx/4K, H.265/H.264, IP Fixed Lens Dome Camera, 2.8mm, True D/N, WDR, 30m IR, Micro SD/SDHC/SDXC Slot, Audio, I/Os, PoE (802.3-af)/12VDC, IP67, IK10</t>
  </si>
  <si>
    <t>TVT-5601</t>
  </si>
  <si>
    <t>TruVision 2MPx, H.265/H.264, IP Fixed Lens Turret Camera, 2.8mm, True D/N, WDR, 30m IR, Micro SD/SDHC/SDXC Slot, PoE (802.3-af)/12VDC, IP67, Gray</t>
  </si>
  <si>
    <t>TVT-5602</t>
  </si>
  <si>
    <t>TruVision 2MPx, H.265/H.264, IP Fixed Lens Turret Camera, 2.8mm, True D/N, WDR, 30m IR, Micro SD/SDHC/SDXC Slot, PoE (802.3-af)/12VDC, IP67, White</t>
  </si>
  <si>
    <t>TVT-5603</t>
  </si>
  <si>
    <t>TruVision 2MPx, H.265/H.264, IP Fixed Lens Turret Camera, 2.8mm, True D/N, WDR, 30m IR, Micro SD/SDHC/SDXC Slot, PoE (802.3-af)/12VDC, IP67, Black</t>
  </si>
  <si>
    <t>TVT-5604</t>
  </si>
  <si>
    <t>TruVision 4MPx, H.265/H.264, IP Fixed Lens Turret Camera, 2.8mm, True D/N, WDR, 30m IR, Micro SD/SDHC/SDXC Slot, PoE (802.3-af)/12VDC, IP67, Gray</t>
  </si>
  <si>
    <t>TVT-5605</t>
  </si>
  <si>
    <t>TruVision 4MPx, H.265/H.264, IP Fixed Lens Turret Camera, 2.8mm, True D/N, WDR, 30m IR, Micro SD/SDHC/SDXC Slot, PoE (802.3-af)/12VDC, IP67, White</t>
  </si>
  <si>
    <t>TVT-5606</t>
  </si>
  <si>
    <t>TruVision 4MPx, H.265/H.264, IP Fixed Lens Turret Camera, 2.8mm, True D/N, WDR, 30m IR, Micro SD/SDHC/SDXC Slot, PoE (802.3-af)/12VDC, IP67, Black</t>
  </si>
  <si>
    <t>TVT-5607</t>
  </si>
  <si>
    <t>TruVision 8MPx/4K, H.265/H.264, IP Fixed Lens Turret Camera, 2.8mm, True D/N, WDR, 30m IR, Micro SD/SDHC/SDXC Slot, PoE (802.3-af)/12VDC, IP67, Gray</t>
  </si>
  <si>
    <t>TVP-BS-6CV</t>
  </si>
  <si>
    <t xml:space="preserve">TruVision Dome Bubble Spare, Clear Vandal Proof 6" </t>
  </si>
  <si>
    <t>TVP-BS-6S</t>
  </si>
  <si>
    <t>Smoked Pendant/Wall Mount PTZ Bubble Spare, 6 inch</t>
  </si>
  <si>
    <t>TVP-BS-5S</t>
  </si>
  <si>
    <t xml:space="preserve">Smoked Surface/Flush PTZ Bubble Spare, 5 inch </t>
  </si>
  <si>
    <t>TVP-BS-5CV</t>
  </si>
  <si>
    <t>Clear Vandal-proof Surface/ Flush PTZ Bubble Spare, 5 inch</t>
  </si>
  <si>
    <t>TVP-6101</t>
  </si>
  <si>
    <t>Truvision HD-TVI Analog PTZ, 1080P, 32X, WDR, optional Wall Mount or Pendant Mount,  HD-TVI or 960H Output, TVI/RS485/RS422 Control, 24VAC, IP66</t>
  </si>
  <si>
    <t>TVP-6102</t>
  </si>
  <si>
    <t>Truvision HD-TVI Analog PTZ, 1080P, 32X, WDR, Surface or Flush mount, HD-TVI or 960H Output, TVI/RS485/RS422 Control, 24VAC, IP54</t>
  </si>
  <si>
    <t>TVP-6103</t>
  </si>
  <si>
    <t>Truvision HD-TVI Analog IR PTZ, 1080P, 32X, 150m IR, WDR, optional Wall Mount or Pendant Mount, CVBS or TVI Dual-Output, TVI/RS485/RS422 Control, 24VAC, IP66</t>
  </si>
  <si>
    <t>TVB-5604</t>
  </si>
  <si>
    <t>TruVision 2MPx, H.265/H.264, IP VF Bullet Camera, 2.8 to 12 mm motorized, True D/N, WDR, 50m IR, Audio, I/Os, Micro SD/SDHC/SDXC Slot, PoE+ (802.3-at)/12VDC, IP67, IK10</t>
  </si>
  <si>
    <t>TVB-5605</t>
  </si>
  <si>
    <t>TruVision 4MPx, H.265/H.264, IP VF Bullet Camera, 2.8 to 12 mm motorized, True D/N, WDR, 50m IR, Audio, I/Os, Micro SD/SDHC/SDXC Slot, PoE+ (802.3-at)/12VDC, IP67, IK10</t>
  </si>
  <si>
    <t>TVB-5606</t>
  </si>
  <si>
    <t>TruVision 8MPx/4K, H.265/H.264, IP VF Bullet Camera, 2.8 to 12 mm motorized, True D/N, WDR, 50m IR, Audio, I/Os, Micro SD/SDHC/SDXC Slot, PoE+ (802.3-at)/12VDC, IP67, IK10</t>
  </si>
  <si>
    <t>TVD-5604</t>
  </si>
  <si>
    <t>TruVision 2MPx, H.265/H.264, IP VF Dome Camera, 2.8 to 12 mm motorized, True D/N, WDR, 30m IR, Audio, I/Os, Micro SD/SDHC/SDXC Slot, PoE (802.3-af)/12VDC, IP67, IK10</t>
  </si>
  <si>
    <t>TVD-5605</t>
  </si>
  <si>
    <t>TruVision 4MPx, H.265/H.264, IP VF Dome Camera, 2.8 to 12 mm motorized, True D/N, WDR, 30m IR, Audio, I/Os, Micro SD/SDHC/SDXC Slot, PoE (802.3-af)/12VDC, IP67, IK10</t>
  </si>
  <si>
    <t>TVD-5606</t>
  </si>
  <si>
    <t>TruVision 8MPx/4K, H.265/H.264, IP VF Dome Camera, 2.8 to 12 mm motorized, True D/N, WDR, 30m IR, Audio, I/Os, Micro SD/SDHC/SDXC Slot, PoE (802.3-af)/12VDC, IP67, IK10</t>
  </si>
  <si>
    <t>TVT-5608</t>
  </si>
  <si>
    <t>TruVision 2MPx, H.265/H.264, IP VF Turret Camera, 2.8~12mm motorized, True D/N, WDR, 30m IR, Audio, I/Os, Micro SD/SDHC/SDXC Slot, PoE (802.3-af)/12VDC, IP67, IK10, Gray</t>
  </si>
  <si>
    <t>TVT-5609</t>
  </si>
  <si>
    <t>TruVision 4MPx, H.265/H.264, IP VF Turret Camera, 2.8~12mm motorized, True D/N, WDR, 30m IR, Audio, I/Os, Micro SD/SDHC/SDXC Slot, PoE (802.3-af)/12VDC, IP67, IK10, Gray</t>
  </si>
  <si>
    <t>TVT-5610</t>
  </si>
  <si>
    <t>TruVision 4MPx, H.265/H.264, IP VF Turret Camera, 2.8~12mm motorized, True D/N, WDR, 30m IR, Audio, I/Os, Micro SD/SDHC/SDXC Slot, PoE (802.3-af)/12VDC, IP67, IK10, White</t>
  </si>
  <si>
    <t>TVT-5611</t>
  </si>
  <si>
    <t>TruVision 8MPx/4K, H.265/H.264, IP VF Turret Camera, 2.8~12mm motorized, True D/N, WDR, 30m IR, Audio, I/Os, Micro SD/SDHC/SDXC Slot, PoE (802.3-af)/12VDC, IP67, IK10, Gray</t>
  </si>
  <si>
    <t>TVW-5601</t>
  </si>
  <si>
    <t>TruVision 2MPx, H.265/H.264, IP Fixed Lens Wedge Camera, 2.0mm, True D/N, WDR, 10m IR, Micro SD/SDHC/SDXC Slot, Audio, I/Os, PoE (802.3-af)/12VDC, IP66, IK8, Gray</t>
  </si>
  <si>
    <t>TVW-5602</t>
  </si>
  <si>
    <t>TruVision 2MPx, H.265/H.264, IP Fixed Lens Wedge Camera, 2.8mm, True D/N, WDR, 10m IR, Micro SD/SDHC/SDXC Slot, Audio, I/Os, PoE (802.3-af)/12VDC, IP66, IK8, Gray</t>
  </si>
  <si>
    <t>TVW-5603</t>
  </si>
  <si>
    <t>TruVision 2MPx, H.265/H.264, IP Fixed Lens Wedge Camera, 2.8mm, True D/N, WDR, 10m IR, Micro SD/SDHC/SDXC Slot, Audio, I/Os, PoE (802.3-af)/12VDC, IP66, IK8, White</t>
  </si>
  <si>
    <t>TVW-5604</t>
  </si>
  <si>
    <t>TruVision 2MPx, H.265/H.264, IP Fixed Lens Wedge Camera, 2.8mm, True D/N, WDR, 10m IR, Micro SD/SDHC/SDXC Slot, Audio, I/Os, PoE (802.3-af)/12VDC, IP66, IK8, Black</t>
  </si>
  <si>
    <t>TVW-5605</t>
  </si>
  <si>
    <t>TruVision 4MPx, H.265/H.264, IP Fixed Lens Wedge Camera, 2.8mm, True D/N, WDR, 10m IR, Micro SD/SDHC/SDXC Slot, Audio, I/Os, PoE (802.3-af)/12VDC, IP66, IK8, Gray</t>
  </si>
  <si>
    <t>TruVision cup base (5 inch) for S6 motorized turret cameras. Use with TVD-SNB, TVD-PPB, TVD-CBW.</t>
  </si>
  <si>
    <t>TruVision Cup Base (6 inch) for S6 motorized dome cameras. Use with TVD-SNB, TVD-PPB, TVD-CBW</t>
  </si>
  <si>
    <t>TruVision wall mount bracket compatible with cup bases TVD-CB2, TVD-CB3, TVD-CB5A, TVD-CB6, TVD-CB7</t>
  </si>
  <si>
    <t>NS4750-24S-4T-4X-V2</t>
  </si>
  <si>
    <t>TVR-1504HD-KW2</t>
  </si>
  <si>
    <t>TruVision DVR 15HD kit, HD-TVI, TVR-1504CHD-1T with 4 x TVW-6601, 1080P</t>
  </si>
  <si>
    <t>TVR-1508HD-KW2</t>
  </si>
  <si>
    <t>TruVision DVR 15HD kit, HD-TVI, TVR-1508HD-2T with 4 x TVW-6601, 1080P</t>
  </si>
  <si>
    <t>TVN-1104-KB2</t>
  </si>
  <si>
    <t>TVN 11 kit, 4-Ch. NVR w/4 2MPx (4mm) IR Bullet Cameras</t>
  </si>
  <si>
    <t>TVN-1104-KT1</t>
  </si>
  <si>
    <t>TVN 11 kit, 4-Ch. NVR w/4 2 MPx (2.8 mm) IR Turret Cameras</t>
  </si>
  <si>
    <t>TVN-1104-KW2</t>
  </si>
  <si>
    <t>TVN 11 kit, 4-Ch. NVR w/4 2MPx (2.8mm) IR Wedge Cameras</t>
  </si>
  <si>
    <t>TVN-1108-KB2</t>
  </si>
  <si>
    <t>TVN 11 kit, 8-Ch., NVR w/4 2MPx (4 mm) IR Bullet Cameras</t>
  </si>
  <si>
    <t>TVN-1108-KT1</t>
  </si>
  <si>
    <t>TVN 11 kit, 8-Ch., NVR w/4 2MPx (2.8 mm) IR Turret Cameras</t>
  </si>
  <si>
    <t>TVN-1108-KW2</t>
  </si>
  <si>
    <t>TVN 11 kit, 8-Ch., NVR w/4 2MPx (2.8 mm) IR Wedge Cameras</t>
  </si>
  <si>
    <t>TruVision Covert Lens, 1.3 MPx,  L-shape, 2.0 mm, 2m cable</t>
  </si>
  <si>
    <t>TruVision Covert Lens, 1.3 MPx, Cylinder, 2.0 mm, 2 m cable</t>
  </si>
  <si>
    <t>TVL-0109</t>
  </si>
  <si>
    <t>TruVision Covert Lens, 1.3 MPx,  L-shape, 2.0 mm, 8 m cable</t>
  </si>
  <si>
    <t>TVL-0110</t>
  </si>
  <si>
    <t>TruVision Covert Lens, 1.3 MPx, Cylinder, 2.0 mm, 8 m cable</t>
  </si>
  <si>
    <t>TVB-5412</t>
  </si>
  <si>
    <t>TruVision ANPR camera, H.264, 1080p, 2.8-12mm, Super Low Light,  WDR, true D/N, 50m IR,  Audio, Alarm, BNC, micro SD/SHDC slot, Intelligence, PoE+ (802.3-at) /12VDC, IP66</t>
  </si>
  <si>
    <t>TVB-5413</t>
  </si>
  <si>
    <t>TruVision ANPR camera, H.264, 1080p, 8-32mm, Super Low Light,  WDR, true D/N, 80m IR,  Audio, Alarm, BNC, micro SD/SHDC slot, Intelligence, PoE+ (802.3-at) /12VDC, IP66</t>
  </si>
  <si>
    <t>TruVision Flush Mount for S6 varifocal dome camera without cable harness</t>
  </si>
  <si>
    <t>TruVision box camera outdoor housing with IR and heater, IK10 and IP67 rated</t>
  </si>
  <si>
    <t>TruVision Cup Base for TVP-5103 Compact PTZ camera. Use with TVD-SNB, TVD-PPB, TVD-CBW.</t>
  </si>
  <si>
    <t>TVL-005</t>
  </si>
  <si>
    <t>TruVision 3 MPX  lens, 2.7 to 12mm VF, F1.2, CS mount, 1/2.7", CS, Auto-iris, IR Sensitive,  for up to 3 MPX  box cameras</t>
  </si>
  <si>
    <t>TVR-4616-2T</t>
  </si>
  <si>
    <t>TruVision DVR 46, Hybrid, 16 channel, 2TB</t>
  </si>
  <si>
    <t>TVR-4616-4T</t>
  </si>
  <si>
    <t>TruVision DVR 46, Hybrid, 16 channel, 4TB</t>
  </si>
  <si>
    <t>TVR-4616-6T</t>
  </si>
  <si>
    <t>TruVision DVR 46, Hybrid, 16 channel, 6TB</t>
  </si>
  <si>
    <t>TVR-4616-8T</t>
  </si>
  <si>
    <t>TruVision DVR 46, Hybrid, 16 channel, 8TB</t>
  </si>
  <si>
    <t>TVR-4616-12T</t>
  </si>
  <si>
    <t>TruVision DVR 46, Hybrid, 16 channel, 12TB</t>
  </si>
  <si>
    <t>TVR-4616-16T</t>
  </si>
  <si>
    <t>TruVision DVR 46, Hybrid, 16 channel, 16TB</t>
  </si>
  <si>
    <t>TVR-4616-18T</t>
  </si>
  <si>
    <t>TruVision DVR 46, Hybrid, 16 channel, 18TB</t>
  </si>
  <si>
    <t>TVR-4616-24T</t>
  </si>
  <si>
    <t>TruVision DVR 46, Hybrid, 16 channel, 24TB</t>
  </si>
  <si>
    <t>TVR-4616-32T</t>
  </si>
  <si>
    <t>TruVision DVR 46, Hybrid, 16 channel, 32TB</t>
  </si>
  <si>
    <t>TVR-4632-32T</t>
  </si>
  <si>
    <t>TruVision DVR 46, Hybrid, 32 channel, 32TB</t>
  </si>
  <si>
    <t>TVR-4632-24T</t>
  </si>
  <si>
    <t>TruVision DVR 46, Hybrid, 32 channel, 24TB</t>
  </si>
  <si>
    <t>TVR-4632-18T</t>
  </si>
  <si>
    <t>TruVision DVR 46, Hybrid, 32 channel, 18TB</t>
  </si>
  <si>
    <t>TVR-4632-16T</t>
  </si>
  <si>
    <t>TruVision DVR 46, Hybrid, 32 channel, 16TB</t>
  </si>
  <si>
    <t>TruVision Back Box for S6 varifocal dome camera with cable harness</t>
  </si>
  <si>
    <t>TVN-HDD-8TB-2</t>
  </si>
  <si>
    <t>TruVision recorder HDD expansion kit, 8TB</t>
  </si>
  <si>
    <t>TVN-HDD-8TB</t>
  </si>
  <si>
    <t>TVN-HDDR-4TB-2</t>
  </si>
  <si>
    <t>TVN-HDDR-6TB-2</t>
  </si>
  <si>
    <t>TruVision recorder HDD expansion kit, 6 TB RAID</t>
  </si>
  <si>
    <t>TVN-HDDR-8TB-1</t>
  </si>
  <si>
    <t>TruVision recorder HDD expansion kit, 8 TB RAID</t>
  </si>
  <si>
    <t>NS3502-8P-2T-2S-V2</t>
  </si>
  <si>
    <t>NS3550-8T-2S-V2</t>
  </si>
  <si>
    <t>8-port + 2-SFP Industrial Gigabit Managed Switch</t>
  </si>
  <si>
    <t>TruVision Device Manager 9.0</t>
  </si>
  <si>
    <t>Management for all TruVision devices</t>
  </si>
  <si>
    <t>TruVision Device Manager 9.0 SP1</t>
  </si>
  <si>
    <t>TVB-5604H</t>
  </si>
  <si>
    <t>TruVision 2MPx, H.265/H.264, IP VF Bullet Camera w/ cable harness, 2.8 to 12 mm motorized, True D/N, WDR, 50m IR, Audio, I/Os, Micro SD/SDHC/SDXC Slot, PoE+ (802.3-at)/12VDC, IP67, IK10</t>
  </si>
  <si>
    <t>TVB-5605H</t>
  </si>
  <si>
    <t>TruVision 4MPx, H.265/H.264, IP VF Bullet Camera w/ cable harness, 2.8 to 12 mm motorized, True D/N, WDR, 50m IR, Audio, I/Os, Micro SD/SDHC/SDXC Slot, PoE+ (802.3-at)/12VDC, IP67, IK10</t>
  </si>
  <si>
    <t>TVB-5606H</t>
  </si>
  <si>
    <t>TruVision 8MPx/4K, H.265/H.264, IP VF Bullet Camera w/ cable harness, 2.8 to 12 mm motorized, True D/N, WDR, 50m IR, Audio, I/Os, Micro SD/SDHC/SDXC Slot, PoE+ (802.3-at)/12VDC, IP67, IK10</t>
  </si>
  <si>
    <t>TVD-5604H</t>
  </si>
  <si>
    <t>TruVision 2MPx, H.265/H.264, IP VF Dome Camera w/ cable harness, 2.8 to 12 mm motorized, True D/N, WDR, 30m IR, Audio, I/Os, Micro SD/SDHC/SDXC Slot, PoE (802.3-af)/12VDC, IP67, IK10</t>
  </si>
  <si>
    <t>TVD-5605H</t>
  </si>
  <si>
    <t>TruVision 4MPx, H.265/H.264, IP VF Dome Camera w/ cable harness, 2.8 to 12 mm motorized, True D/N, WDR, 30m IR, Audio, I/Os, Micro SD/SDHC/SDXC Slot, PoE (802.3-af)/12VDC, IP67, IK10</t>
  </si>
  <si>
    <t>TVD-5606H</t>
  </si>
  <si>
    <t>TruVision 8MPx/4K, H.265/H.264, IP VF Dome Camera w/ cable harness, 2.8 to 12 mm motorized, True D/N, WDR, 30m IR, Audio, I/Os, Micro SD/SDHC/SDXC Slot, PoE (802.3-af)/12VDC, IP67, IK10</t>
  </si>
  <si>
    <t>TVT-5608H</t>
  </si>
  <si>
    <t>TruVision 2MPx, H.265/H.264, IP VF Turret Camera w/ cable harness, 2.8~12mm motorized, True D/N, WDR, 30m IR, Audio, I/Os, Micro SD/SDHC/SDXC Slot, PoE (802.3-af)/12VDC, IP67, IK10, Gray</t>
  </si>
  <si>
    <t>TVT-5609H</t>
  </si>
  <si>
    <t>TruVision 4MPx, H.265/H.264, IP VF Turret Camera w/ cable harness, 2.8~12mm motorized, True D/N, WDR, 30m IR, Audio, I/Os, Micro SD/SDHC/SDXC Slot, PoE (802.3-af)/12VDC, IP67, IK10, Gray</t>
  </si>
  <si>
    <t>TVT-5610H</t>
  </si>
  <si>
    <t>TruVision 4MPx, H.265/H.264, IP VF Turret Camera w/ cable harness, 2.8~12mm motorized, True D/N, WDR, 30m IR, Audio, I/Os, Micro SD/SDHC/SDXC Slot, PoE (802.3-af)/12VDC, IP67, IK10, White</t>
  </si>
  <si>
    <t>TVT-5611H</t>
  </si>
  <si>
    <t>TruVision 8MPx/4K, H.265/H.264, IP VF Turret Camera w/ cable harness, 2.8~12mm motorized, True D/N, WDR, 30m IR, Audio, I/Os, Micro SD/SDHC/SDXC Slot, PoE (802.3-af)/12VDC, IP67, IK10, Gray</t>
  </si>
  <si>
    <t>TruVision 3-inch Cup Base for S6 varifocal turret camera with cable harness</t>
  </si>
  <si>
    <t>TruVision Flush Mount for S6 varifocal dome camera with cable harness</t>
  </si>
  <si>
    <t>TruVision Pole Mount Adaptor for use with S6 Bullet cameras</t>
  </si>
  <si>
    <t>TruVision Corner Mount Adaptor for S6 bullet cameras</t>
  </si>
  <si>
    <t>TVRMobile</t>
  </si>
  <si>
    <t>TruVision™ TVRMobile 3.1 Mobile App</t>
  </si>
  <si>
    <t>TVR-4632-12T</t>
  </si>
  <si>
    <t>TruVision DVR 46, Hybrid, 32 channel, 12TB</t>
  </si>
  <si>
    <t>TVR-4632-8T</t>
  </si>
  <si>
    <t>TruVision DVR 46, Hybrid, 32 channel, 8TB</t>
  </si>
  <si>
    <t>TVR-4632-6T</t>
  </si>
  <si>
    <t>TruVision DVR 46, Hybrid, 32 channel, 6TB</t>
  </si>
  <si>
    <t>TVR-4632-4T</t>
  </si>
  <si>
    <t>TruVision DVR 46, Hybrid, 32 channel, 4TB</t>
  </si>
  <si>
    <t>TVR-4632-2T</t>
  </si>
  <si>
    <t>TruVision DVR 46, Hybrid, 32 channel, 2TB</t>
  </si>
  <si>
    <t>TVK-600</t>
  </si>
  <si>
    <t>TruVision RS485/IP keypad, 4-axis joystick, 12VDC</t>
  </si>
  <si>
    <t>TVE-DEC12</t>
  </si>
  <si>
    <t>TruVision Decoder for 16 Full HD streams,  3 outputs (HDMI, VGA, BNC), 12 VDC</t>
  </si>
  <si>
    <t>EVA-4304-16T-1</t>
  </si>
  <si>
    <t>Enterprise Video Appliance, with Milestone XProtect pre-installed, 16 TB (raw), RAID 5, Toshiba HDD</t>
  </si>
  <si>
    <t>EVA-4304-24T-1</t>
  </si>
  <si>
    <t>Enterprise Video Appliance, with Milestone XProtect pre-installed, 24 TB (raw), RAID 5, Toshiba HDD</t>
  </si>
  <si>
    <t>EVA-4304-32T-1</t>
  </si>
  <si>
    <t>Enterprise Video Appliance, with Milestone XProtect pre-installed, 32 TB (raw), RAID 5, Toshiba HDD</t>
  </si>
  <si>
    <t>EVA-5408-32T-1</t>
  </si>
  <si>
    <t>EVA-5408-48T-1</t>
  </si>
  <si>
    <t>Enterprise Video Appliance, with Milestone XProtect pre-installed, 48 TB (raw), RAID 5, Toshiba HDD</t>
  </si>
  <si>
    <t>EVA-5408-64T-1</t>
  </si>
  <si>
    <t>Enterprise Video Appliance, with Milestone XProtect pre-installed, 64 TB (raw), RAID 5, Toshiba HDD</t>
  </si>
  <si>
    <t>EVA-8416-96T-1</t>
  </si>
  <si>
    <t>Enterprise Video Appliance, with Milestone XProtect pre-installed, 96 TB (raw), RAID 5, Toshiba HDD</t>
  </si>
  <si>
    <t>EVA-8416-128T-1</t>
  </si>
  <si>
    <t>Enterprise Video Appliance, with Milestone XProtect pre-installed, 128 TB (raw), RAID 5, Toshiba HDD</t>
  </si>
  <si>
    <t>TVE-120</t>
  </si>
  <si>
    <t>Truvision IP Encoder, 1 CH, 960H or HD-TVI (5MP max.), Audio, Alarm, RS-485, PoE (803.AF) /12VDC, Compact</t>
  </si>
  <si>
    <t>TVE-420</t>
  </si>
  <si>
    <t>Truvision IP Encoder, 4 CH, 960H or HD-TVI (5MP max.), Audio, Alarm, RS-485, PoE (803.AF) /12VDC, Compact</t>
  </si>
  <si>
    <t>TVE-820</t>
  </si>
  <si>
    <t>Truvision IP Encoder, 8 CH, 960H or HD-TVI (8MP max.), Audio, Alarm, RS-485, 12VDC, 19 Inch Desktop or Rack Mount</t>
  </si>
  <si>
    <t>TVE-1620</t>
  </si>
  <si>
    <t>Truvision IP Encoder, 16 CH, 960H or HD-TVI (8MP max.), Audio, Alarm, RS-485, 12VDC, 19 INCH, Desktop  or Rack Mount</t>
  </si>
  <si>
    <t>TruVision Navigator 9.0</t>
  </si>
  <si>
    <t>TruVision Navigator 9.0SP1</t>
  </si>
  <si>
    <t>TruVision Wedge Camera back box (used with S6 series of wedge cameras)</t>
  </si>
  <si>
    <t>TruVision Wedge Camera angled back box used with S6 series wedge cameras</t>
  </si>
  <si>
    <t>TVF-5201</t>
  </si>
  <si>
    <t>TruVision 360° IP camera, 6 MPx, indoor, 15m IR, 360° fisheye lens</t>
  </si>
  <si>
    <t>TVF-5203</t>
  </si>
  <si>
    <t>TruVision 360° IP camera, 6 MPx, outdoor, 15m IR, 360° fisheye lens</t>
  </si>
  <si>
    <t>TVF-5202</t>
  </si>
  <si>
    <t>TruVision 360° IP camera, 12 MPx, indoor, 15m IR, 360° fisheye lens</t>
  </si>
  <si>
    <t>TVF-5204</t>
  </si>
  <si>
    <t>TruVision 360° IP camera, 12 MPx, outdoor, 15m IR, 360° fisheye lens</t>
  </si>
  <si>
    <t>NS4702-24P-4X-V2</t>
  </si>
  <si>
    <t>ES2402-8P-2C-V2</t>
  </si>
  <si>
    <t>ES2402-16P-2C-V2</t>
  </si>
  <si>
    <t>ES2402-24P-2C-V2</t>
  </si>
  <si>
    <t>NS3562-8P-2S-V2</t>
  </si>
  <si>
    <t>8-Port + 2-SFP Industrial Gigabit Managed PoE+ Flat Wall Mount Switch</t>
  </si>
  <si>
    <t>NS3500-24T-4C-V2</t>
  </si>
  <si>
    <t>TVP-BS-6SI</t>
  </si>
  <si>
    <t>TruVision Dome Bubble Spare, Smoked, for HD-TVI flush mount domes</t>
  </si>
  <si>
    <t>TVB-6101</t>
  </si>
  <si>
    <t>TruVision HD-TVI Analog Bullet Camera, 720P, 2.7~13.5MM Motorized Lens, True D/N, WDR, 80m IR, HD-TVI Output, Coax OSD Control, 12VDC/24AC, IP67</t>
  </si>
  <si>
    <t>TVB-6102</t>
  </si>
  <si>
    <t>TruVision HD-TVI Analog Bullet Camera, 2MPX, 3.6MM Lens, True D/N, WDR, 30m IR HD-TVI Output, Coax OSD Control, 12VDC, IP67</t>
  </si>
  <si>
    <t>TVB-6103</t>
  </si>
  <si>
    <t>TruVision HD-TVI Analog Bullet Camera, 2MPX, 2.7~13.5MM Motorized Lens, True D/N, WDR, 80m IR HD-TVI Output, Coax OSD Control, 12VDC/24AC, IP67</t>
  </si>
  <si>
    <t>TVB-6104</t>
  </si>
  <si>
    <t>TruVision HD-TVI Analog Bullet Camera, 5MPX, 3.6MM Lens, True D/N, WDR, 30m IR HD-TVI Output, Coax OSD Control, 12VDC, IP67</t>
  </si>
  <si>
    <t>TVB-6105</t>
  </si>
  <si>
    <t>TruVision HD-TVI Analog Bullet Camera, 5MPX, 2.7~13MM Motorized Lens, True D/N, WDR, 80m IR HD-TVI Output, Coax OSD Control, 12VDC/24AC, IP67</t>
  </si>
  <si>
    <t>TVB-6106</t>
  </si>
  <si>
    <t>TruVision HD-TVI Analog Bullet Camera, 8MPX, 2.7~13.5MM Motorized Lens, True D/N, WDR, 80m IR HD-TVI Output, Coax OSD Control, 12VDC/24AC, IP67</t>
  </si>
  <si>
    <t>TVD-6101</t>
  </si>
  <si>
    <t>TruVision HD-TVI Analog Dome Camera, 720P, 2.7~13.5MM Motorized Lens, True D/N, WDR, 60m IR HD-TVI Output, Coax OSD Control, 12VDC/24AC, IP67</t>
  </si>
  <si>
    <t>TVD-6102</t>
  </si>
  <si>
    <t>TruVision HD-TVI Analog Dome Camera, 2MPX, 2.8MM Lens, True D/N, WDR, 30m IR HD-TVI Output, Coax OSD Control, 12VDC, IP67</t>
  </si>
  <si>
    <t>TVD-6103</t>
  </si>
  <si>
    <t>TruVision HD-TVI Analog Dome Camera, 2MPX, 2.7~13.5MM Motorized Lens, True D/N, WDR, 60m IR HD-TVI Output, Coax OSD Control, 12VDC/24AC, IP67</t>
  </si>
  <si>
    <t>TVD-6104</t>
  </si>
  <si>
    <t>TruVision HD-TVI Analog Dome Camera, 5MPX, 2.7~13.5MM Motorized Lens, True D/N, WDR, 60m IR HD-TVI Output, Coax OSD Control, 12VDC/24AC, IP67</t>
  </si>
  <si>
    <t>TVD-6105</t>
  </si>
  <si>
    <t>TruVision HD-TVI Analog Dome Camera, 8MPX, 2.7~13.5MM Motorized Lens, True D/N, WDR, 60m IR HD-TVI Output, Coax OSD Control, 12VDC/24AC, IP67</t>
  </si>
  <si>
    <t>TVT-6101</t>
  </si>
  <si>
    <t>TruVision HD-TVI Analog Turret Camera, 5MPX, 2.8MM Lens, True D/N, WDR, 30m IR HD-TVI Output, Coax OSD Control, , IP67</t>
  </si>
  <si>
    <t>TVT-6102</t>
  </si>
  <si>
    <t>TruVision HD-TVI Analog Turret Camera, 5MPX, 2.7~13MM Motorized Lens, True D/N, WDR, 30m IR HD-TVI Output, Coax OSD Control, , IP67</t>
  </si>
  <si>
    <t>TVB-6107</t>
  </si>
  <si>
    <t>TruVision HD-TVI Analog Bullet Camera, 2MPX, 3.6MM Lens, True D/N, WDR, 40m White LED HD-TVI Output, Coax OSD Control, 12VDC, IP67</t>
  </si>
  <si>
    <t>TVT-6103</t>
  </si>
  <si>
    <t>TruVision HD-TVI Analog Turret Camera, 2MPX, 3.6MM Lens, True D/N, WDR, 20m White LED HD-TVI Output, Coax OSD Control, 12VDC, IP67</t>
  </si>
  <si>
    <t>TVS-5101</t>
  </si>
  <si>
    <t xml:space="preserve">TruVision Multi-imager panoramic IP camera, 20MP/4x5MP image sensors, 2.8-12 mm motorized lenses, True D/N, 30m IR, Audio, Alarm I/O, IP67, IK10, Heater, Hi-PoE/12VDC </t>
  </si>
  <si>
    <t>TruVision Multi-imager Pendant Mount bracket, 57 mm / 2.24"</t>
  </si>
  <si>
    <t>TruVision Multi Imager Pendant Mount bracket, 200 mm / 7.87”</t>
  </si>
  <si>
    <t>TruVision Multi Imager Pendant Mount bracket, 500 mm / 19.7”</t>
  </si>
  <si>
    <t>TruVision Multi-imager Pendant Mount extension pipe, 500 mm / 19.68 in.</t>
  </si>
  <si>
    <t>TruVision Multi-imager camera Wall Mount</t>
  </si>
  <si>
    <t>NS3552-16P-2T-2S-V2</t>
  </si>
  <si>
    <t>TVL-006</t>
  </si>
  <si>
    <t>TruVision 12MP lens, 10 to 50mm, F1.2, CS, IR sensitive</t>
  </si>
  <si>
    <t>TruVision Navigator  9.0 SP2</t>
  </si>
  <si>
    <t>TVS-PC1</t>
  </si>
  <si>
    <t>TruVision IP Dual Lens People Counting Camera, Outdoor, 2 MP, 2 mm lens, IP67</t>
  </si>
  <si>
    <t>TVS-PC2</t>
  </si>
  <si>
    <t>TruVision IP Dual Lens People Counting Camera, Indoor, 2 MP, 2 mm lens</t>
  </si>
  <si>
    <t>TruVision Adjustable ceiling mount bracket (120 - 200 cm)</t>
  </si>
  <si>
    <t>TVC-5711</t>
  </si>
  <si>
    <t>TruVision IP Box Camera, H.265, 2MP, Super Low Light, WDR, true D/N, Auto Back Focus, Audio, Alarm, BNC, micro SD/SHDC slot, Intelligence, PoE (802.3-af) /12VDC/24VAC</t>
  </si>
  <si>
    <t>TVC-5712</t>
  </si>
  <si>
    <t>TruVision IP Box Camera, H.265, 4MP, Super Low Light, WDR, true D/N, Auto Back Focus, Audio, Alarm, BNC, micro SD/SHDC slot, Intelligence, PoE (802.3-af) /12VDC/24VAC</t>
  </si>
  <si>
    <t>TVC-5713</t>
  </si>
  <si>
    <t>TruVision IP Box Camera, H.265, 8MP/4K, Super Low Light, WDR, true D/N, Auto Back Focus, Audio, Alarm, BNC, micro SD/SHDC slot, Intelligence, PoE (802.3-af) /12VDC/24VAC</t>
  </si>
  <si>
    <t>TVC-5714</t>
  </si>
  <si>
    <t>TruVision IP Box Camera, H.265, 12MP  Super Low Light, DWDR, true D/N, Auto Back Focus, Audio, Alarm, BNC, micro SD/SHDC slot, Intelligence, PoE (802.3-af) /12VDC/24VAC</t>
  </si>
  <si>
    <t>TVD-5711</t>
  </si>
  <si>
    <t>TruVision IP Indoor Dome Camera, H.265, 2MP, 2.8-12mm motorized lens, Super Low Light, WDR, true D/N, 30m IR,  Audio, Alarm, BNC, micro SD/SHDC slot, Intelligence, PoE (802.3-af) /12VDC, indoor, IK10</t>
  </si>
  <si>
    <t>TVD-5712</t>
  </si>
  <si>
    <t>TruVision IP Indoor Dome Camera, H.265, 4MP, 2.8-12mm motorized lens, Super Low Light, WDR, true D/N, 30m IR,  Audio, Alarm, BNC, micro SD/SHDC slot, Intelligence, PoE (802.3-af) /12VDC, indoor, IK10</t>
  </si>
  <si>
    <t>TVD-5713</t>
  </si>
  <si>
    <t>TruVision IP Indoor Dome Camera, H.265, 8MP/4K, 2.8-12mm motorized lens, Super Low Light, WDR, true D/N, 30m IR,  Audio, Alarm, BNC, micro SD/SHDC slot, Intelligence, PoE (802.3-af) /12VDC, indoor, IK10</t>
  </si>
  <si>
    <t>TVD-5714</t>
  </si>
  <si>
    <t>TruVision IP Indoor Dome Camera, H.265, 12MP, 2.8-12mm motorized lens, Super Low Light, DWDR, true D/N, 30m IR,  Audio, Alarm, BNC, micro SD/SHDC slot, Intelligence, PoE (802.3-af) /12VDC, indoor, IK10</t>
  </si>
  <si>
    <t>TVD-5715</t>
  </si>
  <si>
    <t>TruVision IP Outdoor Dome Camera, H.265, 2MP, 2.8-12mm Motorized lens, Super Low Light, WDR, true D/N, 30m IR,  Audio, Alarm, BNC, micro SD/SHDC slot, Intelligence, PoE+ (802.3-at) /12VDC, Heater, IP67, IK10</t>
  </si>
  <si>
    <t>TVD-5716</t>
  </si>
  <si>
    <t>TruVision IP Outdoor Dome Camera, H.265, 2MP, 8-32mm Motorized lens, Super Low Light, WDR, true D/N, 50m IR,  Audio, Alarm, BNC, micro SD/SHDC slot, Intelligence, PoE+ (802.3-at) /12VDC, Heater, IP67, IK10</t>
  </si>
  <si>
    <t>TVD-5717</t>
  </si>
  <si>
    <t>TruVision IP Outdoor Dome Camera, H.265, 4MP, 2.8-12mm Motorized lens, Super Low Light, WDR, true D/N, 30m IR,  Audio, Alarm, BNC, micro SD/SHDC slot, Intelligence, PoE+ (802.3-at) /12VDC, Heater, IP67, IK10</t>
  </si>
  <si>
    <t>TVD-5718</t>
  </si>
  <si>
    <t>TruVision IP Outdoor Dome Camera, H.265, 4MP, 8-32mm Motorized lens, Super Low Light, WDR, true D/N, 50m IR,  Audio, Alarm, BNC, micro SD/SHDC slot, Intelligence, PoE+ (802.3-at) /12VDC, Heater, IP67, IK10</t>
  </si>
  <si>
    <t>TVD-5719</t>
  </si>
  <si>
    <t>TruVision IP Outdoor Dome Camera, H.265, 8MP/4K, 2.8-12mm Motorized lens, Super Low Light, WDR, true D/N, 30m IR,  Audio, Alarm, BNC, micro SD/SHDC slot, Intelligence, PoE+ (802.3-at) /12VDC, Heater, IP67, IK10</t>
  </si>
  <si>
    <t>TVD-5720</t>
  </si>
  <si>
    <t>TruVision IP Outdoor Dome Camera, H.265, 8MP/4K, 8-32mm Motorized lens, Super Low Light, WDR, true D/N, 50m IR,  Audio, Alarm, BNC, micro SD/SHDC slot, Intelligence, PoE+ (802.3-at) /12VDC, Heater, IP67, IK10</t>
  </si>
  <si>
    <t>TVD-5721</t>
  </si>
  <si>
    <t>TruVision IP Outdoor Dome Camera, H.265, 12MP, 2.8-12mm Motorized lens, Super Low Light, DWDR, true D/N, 30m IR,  Audio, Alarm, BNC, micro SD/SHDC slot, Intelligence, PoE+ (802.3-at) /12VDC, Heater, IP67, IK10</t>
  </si>
  <si>
    <t>TVB-5711</t>
  </si>
  <si>
    <t>TruVision IP Bullet Camera, H.265, 2MP, 2.8-12mm motorized lens, Super Low Light,  WDR, true D/N, 50m IR,  Audio, Alarm, BNC, micro SD/SHDC slot, Intelligence, PoE+ (802.3-at) /12VDC, Heater, IP67, IK10</t>
  </si>
  <si>
    <t>TVB-5712</t>
  </si>
  <si>
    <t>TruVision IP Bullet Camera, H.265, 2MP, 8-32mm motorized lens, Super Low Light,  WDR, true D/N, 100m IR,  Audio, Alarm, BNC, micro SD/SHDC slot, Intelligence, PoE+ (802.3-at) /12VDC, Heater, IP67, IK10</t>
  </si>
  <si>
    <t>TVB-5713</t>
  </si>
  <si>
    <t>TruVision IP Bullet Camera, H.265, 4MP, 2.8-12mm motorized lens, Super Low Light,  WDR, true D/N, 50m IR,  Audio, Alarm, BNC, micro SD/SHDC slot, Intelligence, PoE+ (802.3-at) /12VDC, Heater, IP67, IK10</t>
  </si>
  <si>
    <t>TVB-5714</t>
  </si>
  <si>
    <t>TruVision IP Bullet Camera, H.265, 4MP, 8-32mm motorized lens, Super Low Light,  WDR, true D/N, 100m IR,  Audio, Alarm, BNC, micro SD/SHDC slot, Intelligence, PoE+ (802.3-at) /12VDC, Heater, IP67, IK10</t>
  </si>
  <si>
    <t>TVB-5715</t>
  </si>
  <si>
    <t>TruVision IP Bullet Camera, H.265, 8MP/4K, 2.8-12 mm motorized lens, Super Low Light,  WDR, true D/N, 50m IR,  Audio, Alarm, BNC, micro SD/SHDC slot, Intelligence, PoE+ (802.3-at) /12VDC, Heater, IP67, IK10</t>
  </si>
  <si>
    <t>TVB-5716</t>
  </si>
  <si>
    <t>TruVision IP Bullet Camera, H.265, 8MP/4K, 8-32mm motorized lens, Super Low Light,  WDR, true D/N, 100m IR,  Audio, Alarm, BNC, micro SD/SHDC slot, Intelligence, PoE+ (802.3-at) /12VDC, Heater, IP67, IK10</t>
  </si>
  <si>
    <t>TVB-5717</t>
  </si>
  <si>
    <t>TruVision IP Bullet Camera, H.265, 12MP, 2.8-12mm motorized lens, Super Low Light,  DWDR, true D/N, 50m IR,  Audio, Alarm, BNC, micro SD/SHDC slot, Intelligence, PoE+ (802.3-at) /12VDC, Heater, IP67, IK10</t>
  </si>
  <si>
    <t>TruVision Cup Base for S7 indoor dome camera</t>
  </si>
  <si>
    <t>TruVision Cup Base for S7 outdoor dome camera</t>
  </si>
  <si>
    <t>TVD-BB1-W</t>
  </si>
  <si>
    <t>TruVision dome back box used with TVD-11xx/55xx/56xx series plastic mini domes (white)</t>
  </si>
  <si>
    <t>TVD-BB3A-W</t>
  </si>
  <si>
    <t>TruVision dome angled back box TVW-56xx Wedge, TVD-6/7 Series Domes (white)</t>
  </si>
  <si>
    <t>MC252-4P-1S</t>
  </si>
  <si>
    <t>4-Port Ethernet PoE-at switch to SFP Industrial Media Converter</t>
  </si>
  <si>
    <t>NS2052-4P-1T</t>
  </si>
  <si>
    <t>4-port PoE-at and 1-port RJ45 Unmanaged Industrial Ethernet Switch</t>
  </si>
  <si>
    <t>TruVision Device Manager 9.0 SP2</t>
  </si>
  <si>
    <t>IP camera</t>
  </si>
  <si>
    <t>HD-TVI Camera</t>
  </si>
  <si>
    <t>SKU</t>
  </si>
  <si>
    <t>CameraPicture</t>
  </si>
  <si>
    <t>SKU underscore</t>
  </si>
  <si>
    <t>LinkID</t>
  </si>
  <si>
    <t>AccessoryPicture</t>
  </si>
  <si>
    <t>empty_acc</t>
  </si>
  <si>
    <t>TVD_M2_PNDT</t>
  </si>
  <si>
    <t>TVD_M2_WEBM</t>
  </si>
  <si>
    <t>TVD_M2_WM</t>
  </si>
  <si>
    <t>TVD_M2_FM</t>
  </si>
  <si>
    <t>TVD_M_CMA</t>
  </si>
  <si>
    <t>TVW_DVM</t>
  </si>
  <si>
    <t>TVW_AWB_1</t>
  </si>
  <si>
    <t>TVW_AWB_2</t>
  </si>
  <si>
    <t>TVW_2G_AD</t>
  </si>
  <si>
    <t>TVD_SNB</t>
  </si>
  <si>
    <t>TVD_M_PMA</t>
  </si>
  <si>
    <t>TVD_PPB</t>
  </si>
  <si>
    <t>TVD_CB5A</t>
  </si>
  <si>
    <t>TVD_CB3</t>
  </si>
  <si>
    <t>TVD_CB2</t>
  </si>
  <si>
    <t>TVD_SNB_BB</t>
  </si>
  <si>
    <t>TVD_BB1</t>
  </si>
  <si>
    <t>TVD_BB3</t>
  </si>
  <si>
    <t>TVD_BB3A</t>
  </si>
  <si>
    <t>TVD_LWB_1</t>
  </si>
  <si>
    <t>TVD_LWB_2</t>
  </si>
  <si>
    <t>TVF_BBM</t>
  </si>
  <si>
    <t>TVF_WBM</t>
  </si>
  <si>
    <t>TVF_CBM</t>
  </si>
  <si>
    <t>TVD_M_OWM</t>
  </si>
  <si>
    <t>TVD_BS_1C</t>
  </si>
  <si>
    <t>TVD_BS_1S</t>
  </si>
  <si>
    <t>TVD_BS_2C</t>
  </si>
  <si>
    <t>TVD_BS_2S</t>
  </si>
  <si>
    <t>TVD_BS_3C</t>
  </si>
  <si>
    <t>TVD_BS_3S</t>
  </si>
  <si>
    <t>TVD_BS_5C</t>
  </si>
  <si>
    <t>TVD_BS_5S</t>
  </si>
  <si>
    <t>TVC_OH2_H</t>
  </si>
  <si>
    <t>TVB_BB1</t>
  </si>
  <si>
    <t>TVD_LWB_AD</t>
  </si>
  <si>
    <t>TVD_LWB_S</t>
  </si>
  <si>
    <t>TVD_VFM</t>
  </si>
  <si>
    <t>TVB_2G_AD</t>
  </si>
  <si>
    <t>TVP_WMB</t>
  </si>
  <si>
    <t>TVP_WM_CM</t>
  </si>
  <si>
    <t>TVP_WM_PM</t>
  </si>
  <si>
    <t>TVP_WBS</t>
  </si>
  <si>
    <t>TVB_WBS</t>
  </si>
  <si>
    <t>TVP_PAS</t>
  </si>
  <si>
    <t>TVD_WBS</t>
  </si>
  <si>
    <t>TVJ_JBS</t>
  </si>
  <si>
    <t>TVP_CWM</t>
  </si>
  <si>
    <t>TVP_CFM</t>
  </si>
  <si>
    <t>TVP_CCBWM</t>
  </si>
  <si>
    <t>TVP_CBB</t>
  </si>
  <si>
    <t>TVP_BS_6CV</t>
  </si>
  <si>
    <t>TVP_BS_6S</t>
  </si>
  <si>
    <t>TVP_BS_5S</t>
  </si>
  <si>
    <t>TVP_BS_5CV</t>
  </si>
  <si>
    <t>TVP_SAM</t>
  </si>
  <si>
    <t>TVD_CB6</t>
  </si>
  <si>
    <t>TVD_CB7</t>
  </si>
  <si>
    <t>TVD_CBW</t>
  </si>
  <si>
    <t>TVD_VFM2</t>
  </si>
  <si>
    <t>TVC_OH3_HT</t>
  </si>
  <si>
    <t>TVP_CB1</t>
  </si>
  <si>
    <t>TVD_BB4</t>
  </si>
  <si>
    <t>TVD_CB3A</t>
  </si>
  <si>
    <t>TVD_VFM3</t>
  </si>
  <si>
    <t>TVB_PM</t>
  </si>
  <si>
    <t>TVB_CM</t>
  </si>
  <si>
    <t>TVW_BB1</t>
  </si>
  <si>
    <t>TVW_BB1A</t>
  </si>
  <si>
    <t>TVP_BS_6SI</t>
  </si>
  <si>
    <t>TVMI_PM</t>
  </si>
  <si>
    <t>TVMI_PM2</t>
  </si>
  <si>
    <t>TVMI_PM3</t>
  </si>
  <si>
    <t>TVMI_PMA</t>
  </si>
  <si>
    <t>TVMI_WM</t>
  </si>
  <si>
    <t>TVC_C200</t>
  </si>
  <si>
    <t>TVD_CB8</t>
  </si>
  <si>
    <t>TVD_CB9</t>
  </si>
  <si>
    <t>DR_RWM_AD</t>
  </si>
  <si>
    <t>UVP_C30</t>
  </si>
  <si>
    <t>UVP_C60</t>
  </si>
  <si>
    <t>UVP_C180</t>
  </si>
  <si>
    <t>UVP_SN100</t>
  </si>
  <si>
    <t>TVL_0101</t>
  </si>
  <si>
    <t>TVL_0102</t>
  </si>
  <si>
    <t>TVL_0103</t>
  </si>
  <si>
    <t>TVL_0104</t>
  </si>
  <si>
    <t>TVL_0105</t>
  </si>
  <si>
    <t>TVL_0106</t>
  </si>
  <si>
    <t>TVL_0107</t>
  </si>
  <si>
    <t>TVL_0108</t>
  </si>
  <si>
    <t>CCB_190</t>
  </si>
  <si>
    <t>Mount group</t>
  </si>
  <si>
    <t>Mount options</t>
  </si>
  <si>
    <t>Data validation preparation column (don't delete)</t>
  </si>
  <si>
    <t>1. Use wall mout bracket TVP-WMB
2. Use TVP-SAM parapet swing arm mount</t>
  </si>
  <si>
    <r>
      <t xml:space="preserve">Camera </t>
    </r>
    <r>
      <rPr>
        <b/>
        <sz val="8"/>
        <color rgb="FF0070C0"/>
        <rFont val="Arial"/>
        <family val="2"/>
      </rPr>
      <t>(STEP 1)</t>
    </r>
  </si>
  <si>
    <r>
      <t xml:space="preserve">Desired mount type </t>
    </r>
    <r>
      <rPr>
        <b/>
        <sz val="8"/>
        <color rgb="FF0070C0"/>
        <rFont val="Arial"/>
        <family val="2"/>
      </rPr>
      <t>(STEP 2)</t>
    </r>
  </si>
  <si>
    <r>
      <t xml:space="preserve">Mounting options </t>
    </r>
    <r>
      <rPr>
        <b/>
        <sz val="8"/>
        <color rgb="FF0070C0"/>
        <rFont val="Arial"/>
        <family val="2"/>
      </rPr>
      <t>(RESULT)</t>
    </r>
  </si>
  <si>
    <t>1. Use back box TVD-CB3 in combination with TVD-SNB or TVD-CBW
2. Use wall mount TVD-LWB-2 with optional shield TVD-LWB-S</t>
  </si>
  <si>
    <t>As a company of innovation, Carrier Fire &amp; Security reserves the right to change product specifications without notice. For the latest product specifications, visit firesecurityproducts.com or contact your sales representative</t>
  </si>
  <si>
    <t>TVD-M-PMA-SS</t>
  </si>
  <si>
    <t>TVD_M_PMA_SS</t>
  </si>
  <si>
    <t>TruVision Pole Mount Adaptor (Stainless Steel)</t>
  </si>
  <si>
    <t>TVB-5503</t>
  </si>
  <si>
    <t>TVD-5503</t>
  </si>
  <si>
    <t>TVT-5503</t>
  </si>
  <si>
    <t>TruVision IP Bullet Camera, H.265/H.264, 4MP</t>
  </si>
  <si>
    <t>TruVision IP Turret Camera, H.265/H.264, 4MP</t>
  </si>
  <si>
    <t>TruVision IP Dome Camera, H.265/H.264, 4MP</t>
  </si>
  <si>
    <t>s6_fixed_wedge_cameras_white</t>
  </si>
  <si>
    <t>s6_fixed_wedge_cameras_black</t>
  </si>
  <si>
    <t>s3_s5_s6_fixed_turret_cameras_white</t>
  </si>
  <si>
    <t>s3_s5_s6_fixed_turret_cameras_black</t>
  </si>
  <si>
    <t>s3_s5_s6_vf_turret_h_cameras_white</t>
  </si>
  <si>
    <t>s3_s5_s6_vf_turret_cameras_white</t>
  </si>
  <si>
    <t>Version 1.3.2</t>
  </si>
  <si>
    <t>pendant mount option added in sheet "dependent-lists" for mount group s3_s5_s6_fixed_dome_cameras</t>
  </si>
  <si>
    <t>Davy</t>
  </si>
  <si>
    <t>Date</t>
  </si>
  <si>
    <t>Change</t>
  </si>
  <si>
    <t>Use cup base TVD-CB3 + mount adapter plate DR-RWM-AD in combination with TVD-PPB</t>
  </si>
  <si>
    <t>added mount options 3 and 4 to wall mount option for mount group s3_s5_s6_fixed_dome_cameras</t>
  </si>
  <si>
    <t>1. Use back box TVD-BB3
2. Use angled back box TVD-BB3A
3. Use cup base TVD-CB3 in combination with wall mount TVD-SNB or TVD-CBW
4. Use wall mount TVD-M2-WM
5. Use wall mount TVD-LWB-2 with shield TVD-LWB-S</t>
  </si>
  <si>
    <t>wall mount option 5 added for indoor S4 domes (TVD-LWB-2 + TVD-LWB-S)</t>
  </si>
  <si>
    <t>TVGP-M01-0201-BUL-G</t>
  </si>
  <si>
    <t>TVGP-M01-0401-BUL-G</t>
  </si>
  <si>
    <t>TVGP-M01-0801-BUL-G</t>
  </si>
  <si>
    <t>TVGP-M01-0202-BUL-G</t>
  </si>
  <si>
    <t>TVGP-M01-0402-BUL-G</t>
  </si>
  <si>
    <t>TVGP-M01-0802-BUL-G</t>
  </si>
  <si>
    <t>TVGP-M01-0201-DOM-G</t>
  </si>
  <si>
    <t>TVGP-M01-0201-DOM-W</t>
  </si>
  <si>
    <t>TVGP-M01-0401-DOM-G</t>
  </si>
  <si>
    <t>TVGP-M01-0401-DOM-W</t>
  </si>
  <si>
    <t>TVGP-M01-0801-DOM-G</t>
  </si>
  <si>
    <t>TVGP-M01-0801-DOM-W</t>
  </si>
  <si>
    <t>TVGP-M01-0202-DOM-G</t>
  </si>
  <si>
    <t>TVGP-M01-0202-DOM-W</t>
  </si>
  <si>
    <t>TVGP-M01-0402-DOM-G</t>
  </si>
  <si>
    <t>TVGP-M01-0402-DOM-W</t>
  </si>
  <si>
    <t>TVGP-M01-0802-DOM-G</t>
  </si>
  <si>
    <t>TVGP-M01-0802-DOM-W</t>
  </si>
  <si>
    <t>TVGP-M01-0201-TUR-G</t>
  </si>
  <si>
    <t>TVGP-M01-0201-TUR-W</t>
  </si>
  <si>
    <t>TVGP-M01-0201-TUR-B</t>
  </si>
  <si>
    <t>TVGP-M01-0401-TUR-G</t>
  </si>
  <si>
    <t>TVGP-M01-0401-TUR-W</t>
  </si>
  <si>
    <t>TVGP-M01-0401-TUR-B</t>
  </si>
  <si>
    <t>TVGP-M01-0801-TUR-G</t>
  </si>
  <si>
    <t>TVGP-M01-0202-TUR-G</t>
  </si>
  <si>
    <t>TVGP-M01-0402-TUR-G</t>
  </si>
  <si>
    <t>TVGP-M01-0402-TUR-W</t>
  </si>
  <si>
    <t>TVGP-M01-0802-TUR-G</t>
  </si>
  <si>
    <t>TVGP-M01-0201-WED-G</t>
  </si>
  <si>
    <t>TVGP-M01-0401-WED-G</t>
  </si>
  <si>
    <t>TVGP-M01-0401-WED-W</t>
  </si>
  <si>
    <t>TVGP-M01-0401-WED-B</t>
  </si>
  <si>
    <t>TVTH-S01-0004-BUL-G</t>
  </si>
  <si>
    <t>TVTH-S01-0001-BUL-G</t>
  </si>
  <si>
    <t>TVTH-S01-0002-BUL-G</t>
  </si>
  <si>
    <t>TVTH-S01-0003-BUL-G</t>
  </si>
  <si>
    <t>TVTH-S01-0001-TUR-G</t>
  </si>
  <si>
    <t>TVTH-S01-0002-TUR-G</t>
  </si>
  <si>
    <t>TVTH-S01-0003-TUR-G</t>
  </si>
  <si>
    <t>TVGP-M01-0201-PTZ-G</t>
  </si>
  <si>
    <t>TVGP-M01-0401-PTZ-G</t>
  </si>
  <si>
    <t>TVGP-M01-0402-PTZ-G</t>
  </si>
  <si>
    <t>TVGP-M01-0403-PTZ-G</t>
  </si>
  <si>
    <t>TVGP-P01-0201-PTZ-G</t>
  </si>
  <si>
    <t>TVGP-P01-0401-PTZ-G</t>
  </si>
  <si>
    <t>TruVision IP Thermal Bullet Camera, Outdoor, CIF, 15mm Lens, H.265/ H.264, ONVIF, SDHC Card Slot, PoE+/12VDC/24VAC</t>
  </si>
  <si>
    <t>TruVision IP Thermal Bullet Camera, 256 × 192, 3.6mm Lens, 4MP Visible Light Camera</t>
  </si>
  <si>
    <t>TruVision IP Thermal Bullet Camera, 256 × 192, 7mm Lens, 4MP Visible Light Camera</t>
  </si>
  <si>
    <t>TruVision IP Thermal Bullet Camera, 256 × 192, 10mm Lens, 4MP Visible Light Camera</t>
  </si>
  <si>
    <t>TruVision IP Thermal Turret Camera, 256 × 192, 7mm Lens, 4MP Visible Light Camera</t>
  </si>
  <si>
    <t>TruVision IP Thermal Turret Camera, 256 × 192, 3.6mm Lens, 4MP Visible Light Camera</t>
  </si>
  <si>
    <t>TruVision IP Thermal Turret Camera, 256 × 192, 2mm Lens, 4MP Visible Light Camera</t>
  </si>
  <si>
    <t>TruVision 2MP, H.265+, Smart IP Wedge Camera, 30m IR, 2.8mm, grey</t>
  </si>
  <si>
    <t>TruVision 4MP, H.265+, Smart IP Wedge Camera, 30m IR, 2.8mm, grey</t>
  </si>
  <si>
    <t>TruVision 4MP, H.265+, Smart IP Wedge Camera, 30m IR, 2.8mm, white</t>
  </si>
  <si>
    <t>TruVision 4MP, H.265+, Smart IP Wedge Camera, 30m IR, 2.8mm, black</t>
  </si>
  <si>
    <t>TruVision 2MP, H.265+, Smart IP Bullet Camera, 40m IR, 4mm lens, grey</t>
  </si>
  <si>
    <t>TruVision 4MP, H.265+, Smart IP Bullet Camera, 40m IR, 4mm lens, grey</t>
  </si>
  <si>
    <t>TruVision 8MP/4K, H.265+, Smart IP Bullet Camera, 40m IR, 4mm lens, grey</t>
  </si>
  <si>
    <t>TruVision 2MP, H.265+, Smart IP Dome Camera, 30m IR, 2.8mm lens, grey</t>
  </si>
  <si>
    <t>TruVision 2MP, H.265+, Smart IP Dome Camera, 30m IR, 2.8mm lens, white</t>
  </si>
  <si>
    <t>TruVision 4MP, H.265+, Smart IP Dome Camera, 30m IR, 2.8mm lens, grey</t>
  </si>
  <si>
    <t>TruVision 4MP, H.265+, Smart IP Dome Camera, 30m IR, 2.8mm lens, white</t>
  </si>
  <si>
    <t>TruVision 8MP/4K, H.265+, Smart IP Dome Camera, 30m IR, 2.8mm lens, grey</t>
  </si>
  <si>
    <t>TruVision 8MP/4K, H.265+, Smart IP Dome Camera, 30m IR, 2.8mm lens, white</t>
  </si>
  <si>
    <t>TruVision 2MP, H.265+, Smart IP Turret Camera, 30m IR, 2.8mm lens, grey</t>
  </si>
  <si>
    <t>TruVision 2MP, H.265+, Smart IP Turret Camera, 30m IR, 2.8mm lens, white</t>
  </si>
  <si>
    <t>TruVision 2MP, H.265+, Smart IP Turret Camera, 30m IR, 2.8mm lens, black</t>
  </si>
  <si>
    <t>TruVision 4MP, H.265+, Smart IP Turret Camera, 30m IR, 2.8mm lens, grey</t>
  </si>
  <si>
    <t>TruVision 4MP, H.265+, Smart IP Turret Camera, 30m IR, 2.8mm lens, white</t>
  </si>
  <si>
    <t>TruVision 4MP, H.265+, Smart IP Turret Camera, 30m IR, 2.8mm lens, black</t>
  </si>
  <si>
    <t>TruVision 8MP/4K, H.265+, Smart IP Turret Camera, 30m IR, 2.8mm lens, grey</t>
  </si>
  <si>
    <t>TruVision 2MP, H.265+, Smart IP Bullet Camera, 60m IR, 2.8-12mm lens, grey</t>
  </si>
  <si>
    <t>TruVision 4MP, H.265+, Smart IP Bullet Camera, 60m IR, 2.8-12mm lens, grey</t>
  </si>
  <si>
    <t>TruVision 8MP/4K, H.265+, Smart IP Bullet Camera, 60m IR, 2.8-12mm lens, grey</t>
  </si>
  <si>
    <t>TruVision 2MP, H.265+, Smart IP Dome Camera, 40m IR, 2.8-12mm lens, grey</t>
  </si>
  <si>
    <t>TruVision 2MP, H.265+, Smart IP Dome Camera, 40m IR, 2.8-12mm lens, white</t>
  </si>
  <si>
    <t>TruVision 4MP, H.265+, Smart IP Dome Camera, 40m IR, 2.8-12mm lens, grey</t>
  </si>
  <si>
    <t>TruVision 4MP, H.265+, Smart IP Dome Camera, 40m IR, 2.8-12mm lens, white</t>
  </si>
  <si>
    <t>TruVision 8MP, H.265+, Smart IP Dome Camera, 40m IR, 2.8-12mm lens, grey</t>
  </si>
  <si>
    <t>TruVision 8MP, H.265+, Smart IP Dome Camera, 40m IR, 2.8-12mm lens, white</t>
  </si>
  <si>
    <t>TruVision 2MP, H.265+, Smart IP Turret Camera, 40m IR, 2.8-12mm lens, grey</t>
  </si>
  <si>
    <t>TruVision 4MP, H.265+, Smart IP Turret Camera, 40m IR, 2.8-12mm lens, grey</t>
  </si>
  <si>
    <t>TruVision 4MP, H.265+, Smart IP Turret Camera, 40m IR, 2.8-12mm lens, white</t>
  </si>
  <si>
    <t>TruVision 8MP/4K, H.265+, Smart IP Turret Camera, 40m IR, 2.8-12mm lens, grey</t>
  </si>
  <si>
    <t>TruVision 2MP IP PTZ camera, H.265+, 50m IR, 10x Optical zoom, IP66, PoE+/12VDC</t>
  </si>
  <si>
    <t>TruVision 4MP IP PTZ camera, H.265+, 150m IR, 25x Optical zoom, IP66, PoE+/24VAC</t>
  </si>
  <si>
    <t>TruVision 4MP IP PTZ camera, H.265+, 100m IR, 25x Optical zoom, IP66, PoE+/12VDC</t>
  </si>
  <si>
    <t>TruVision 4MP IP PTZ camera, H.265+, 200m IR, 32x Optical zoom, IP66, Hi-PoE/24VAC</t>
  </si>
  <si>
    <t>TruVision 2MP IP PTZ camera, H.265+, 25x Optical zoom, Super Low Light, IP66, IK10, Hi-PoE/24VAC</t>
  </si>
  <si>
    <t>TruVision 4MP IP PTZ camera, H.265+, 400m IR, 42x Optical zoom, Super Low Light, IP67, IK10, Hi-PoE/24VAC</t>
  </si>
  <si>
    <t>M Series IP cameras added</t>
  </si>
  <si>
    <t>M Series IP PTZ cameras added</t>
  </si>
  <si>
    <t>Edited by</t>
  </si>
  <si>
    <t>s6_vf_h_domes_white</t>
  </si>
  <si>
    <t>TVD-CBW-W</t>
  </si>
  <si>
    <t>TVD-PPB-W</t>
  </si>
  <si>
    <t>TVW-BB1-W</t>
  </si>
  <si>
    <t>TVD-VFM3-W</t>
  </si>
  <si>
    <t>TVD-BB4-W</t>
  </si>
  <si>
    <t>TVD-CB3A-W</t>
  </si>
  <si>
    <t>TVD-CB3-W</t>
  </si>
  <si>
    <t>TVD-CB3B-W</t>
  </si>
  <si>
    <t>TruVision wall mount bracket compatible with cup bases TVD-CB2, TVD-CB3, TVD-CB5A, TVD-CB6, TVD-CB7 (white)</t>
  </si>
  <si>
    <t>TruVision Dome Pendant Ceiling mount bracket for TVD-CBx, TVF-CBM (white)</t>
  </si>
  <si>
    <t>TruVision Wedge Camera back box used with S6 series of wedge cameras (white)</t>
  </si>
  <si>
    <t>TruVision flush mount for M Series varifocal dome IP cameras, white</t>
  </si>
  <si>
    <t>TruVision back box for M Series varifocal dome IP cameras, white</t>
  </si>
  <si>
    <t>TruVision 3-inch Cup Base for S6 and M Series varifocal turret IP cameras, white</t>
  </si>
  <si>
    <t>TruVision Dome 3 inch Cup Base for TruVision dome and turret cameras (white)</t>
  </si>
  <si>
    <t>Use back box TVD-BB4-W</t>
  </si>
  <si>
    <t>TruVision Cup Base for M Series fixed lens white dome cameras (white)</t>
  </si>
  <si>
    <t>Use flush mount bracket TVD-VFM3-W</t>
  </si>
  <si>
    <t>s3_s5_s6_fixed_dome_cameras_white</t>
  </si>
  <si>
    <t>1. Use back box TVD-BB1-W
2. Use wall mount TVD-CBW-W + cup base TVD-CB3B-W</t>
  </si>
  <si>
    <t>Use pendant mount TVD-PPB-W + cup base TVD-CB3B-W</t>
  </si>
  <si>
    <t>1. Direct ceiling mount without accessory
2. Use back box TVD-BB1-W</t>
  </si>
  <si>
    <t>No accessories available in white</t>
  </si>
  <si>
    <t>Direct ceiling mount</t>
  </si>
  <si>
    <t>Use TVD-CBW-W in combination with cup base TVD-CB3A-W</t>
  </si>
  <si>
    <t>Use TVD-PPB-W in combination with cup base TVD-CB3A-W</t>
  </si>
  <si>
    <t>Use TVD-CBW-W in combination with cup base TVD-CB3-W</t>
  </si>
  <si>
    <t>Use TVD-PPB-W in combination with cup base TVD-CB3-W</t>
  </si>
  <si>
    <t>1. Direct ceiling mount
2. Use back box TVW-BB1-W</t>
  </si>
  <si>
    <t>1. Direct wall mount
2. Use back box TVW-BB1-W</t>
  </si>
  <si>
    <t>1. Use back box TVD-BB1
2. Use mount adapter plate DR-RWM-AD and cup base TVD-CB3 in combination with wall mount bracket TVD-CBW
3. Use mount adapter plate DR-RWM-AD and cup base TVD-CB3 in combination with swan neck bracket TVD-SNB
4. Use mount adapter plate DR-RWM-AD in combination with wall mount TVD-M2-WM</t>
  </si>
  <si>
    <t>m_series_ip_ptz_cameras</t>
  </si>
  <si>
    <t>1. Use pole mount TVP-WM-PM in combination with wall mount
2. Use pole mount TVP-PMB-01 with integrated back box for cable management</t>
  </si>
  <si>
    <t>TVP-PMB-01</t>
  </si>
  <si>
    <t>TVP-FM-01</t>
  </si>
  <si>
    <t>TVP-CMB-01</t>
  </si>
  <si>
    <t>TruVision flush mount bracket for M Series IP PTZ camera TVGP-M01-0402-PTZ-G</t>
  </si>
  <si>
    <t>TruVision pole mount with connection box for P and M Series IP PTZ cameras</t>
  </si>
  <si>
    <t>TruVision corner mount with connection box for P and M Series IP PTZ cameras</t>
  </si>
  <si>
    <t>1. Use corner mount TVP-WM-CM in combination with wall mount
2. Use corner mount TVP-CMB-01 with integrated back box for cable management</t>
  </si>
  <si>
    <t>Use flush mount accessory TVP-FM-01</t>
  </si>
  <si>
    <t>White accessoires added</t>
  </si>
  <si>
    <t>P Series IP PTZ cameras added</t>
  </si>
  <si>
    <t>Version 1.3.3</t>
  </si>
  <si>
    <t>tvgp_m01_0402_ptz_g_camera</t>
  </si>
  <si>
    <t>tvgp_m01_0201_ptz_g_camera</t>
  </si>
  <si>
    <t>1. Use wall mount included with camera (see images on website)
2. Separate wall mount TVMI-WM is also compatible</t>
  </si>
  <si>
    <t>Direct ceiling mount, no other compatible accessories or mounting options available</t>
  </si>
  <si>
    <t>TruVision PTZ dome pole mount adapter</t>
  </si>
  <si>
    <t>Use TVMI-PM alone or in combination with TVMI-PM2 or TVMI-PM3</t>
  </si>
  <si>
    <t>p_series_ip_ptz_cameras</t>
  </si>
  <si>
    <t>Use TVMI-WM wall mount</t>
  </si>
  <si>
    <t>1. Use pole mount TVP-WM-PM in combination with wall mount TVMI-WM
2. Use pole mount TVP-PMB-01 with integrated back box for cable management</t>
  </si>
  <si>
    <t>1. Use corner mount TVP-WM-CM in combination with wall mount TVMI-WM
2. Use corner mount TVP-CMB-01 with integrated back box for cable management</t>
  </si>
  <si>
    <t>TVD-CB7-W</t>
  </si>
  <si>
    <t>TruVision Cup Base (6 inch) for S6 motorized dome cameras. Use with TVD-SNB, TVD-PPB, TVD-CBW (white)</t>
  </si>
  <si>
    <t>Version 1.3.4</t>
  </si>
  <si>
    <t>Minor updates</t>
  </si>
  <si>
    <t>Correction made for s6_vf_h_domes_white mounts group. TVD-CB3 updated to TVD-CB7-W which is compatible with white varifocal M Series domes</t>
  </si>
  <si>
    <t>Version 1.3.5</t>
  </si>
  <si>
    <t>TruVision ANPR camera, 4MP, 2.8 to 12 mm, 50 m IR, Wiegand, IP67, IK10, PoE+ (802.3-at) / 12 VDC</t>
  </si>
  <si>
    <t>TVLP-S01-0401-BUL-G</t>
  </si>
  <si>
    <t>TVLP-S01-0402-BUL-G</t>
  </si>
  <si>
    <t>TruVision ANPR camera, 4MP, 8 to 32 mm, 100 m IR, Wiegand, IP67, IK10, POE+ (802.3-at) / 12 VDC</t>
  </si>
  <si>
    <t>New S Series thermal cameras added</t>
  </si>
  <si>
    <t>New S Series ANPR cameras added</t>
  </si>
  <si>
    <t>Release date: 8 March 2023</t>
  </si>
  <si>
    <t>1. Use wall bracket TVMI-WM in combination with TVP-WM-CM
2. Use corner mount bracket TVP-CMB-01 with cable management box</t>
  </si>
  <si>
    <t>1. Use wall bracket TVMI-WM in combination with TVP-WM-PM
2. Use pole mount bracket TVP-PMB-01 with cable management box</t>
  </si>
  <si>
    <t>Additional pole and corner mount options added for multi-imager camera</t>
  </si>
  <si>
    <t>TVPA-S01-0601-360-G</t>
  </si>
  <si>
    <t>TVPA-S01-0602-360-G</t>
  </si>
  <si>
    <t>TVPA-S01-1201-360-G</t>
  </si>
  <si>
    <t>TVPA-S01-1202-360-G</t>
  </si>
  <si>
    <t>TruVision 360° IP camera, 6MP, indoor, 15m IR, 360° fisheye lens</t>
  </si>
  <si>
    <t>TruVision 360° IP camera, 6MP, outdoor, 15m IR, 360° fisheye lens</t>
  </si>
  <si>
    <t>TruVision 360° IP camera, 12MP, indoor, 15m IR, 360° fisheye lens</t>
  </si>
  <si>
    <t>TruVision 360° IP camera, 12MP, outdoor, 15m IR, 360° fisheye lens</t>
  </si>
  <si>
    <t>New S Series Panoramic fisheye cameras added</t>
  </si>
  <si>
    <t>Release date: 13 July 2022</t>
  </si>
  <si>
    <t>1. Use pole mount adapter TVD-M-PMA
2. Use stainless steel pole mount adapter TVD-M-PMA-SS</t>
  </si>
  <si>
    <t>Use TVD-SNB in combination with TVD-M-PMA-SS and compatible camera cup base</t>
  </si>
  <si>
    <t>Use TVD-SNB in combination with TVD-M-CMA and compatible camera cup base</t>
  </si>
  <si>
    <r>
      <t xml:space="preserve">Added pole and corner mount options for all cameras supporting a cup base </t>
    </r>
    <r>
      <rPr>
        <sz val="11"/>
        <color rgb="FFFF0000"/>
        <rFont val="Calibri"/>
        <family val="2"/>
        <scheme val="minor"/>
      </rPr>
      <t>- in progress</t>
    </r>
  </si>
  <si>
    <t>Release date: 31 March 2023</t>
  </si>
  <si>
    <t>Varifocal M Series white dome is compatible with cup base TVD-CB9-W instead of TVD-CB7-W which doesn't exist</t>
  </si>
  <si>
    <t>1. Use back box TVD-BB4-W
2. Use cup base TVD-CB9-W in combination with TVD-CBW-W</t>
  </si>
  <si>
    <t>TVD-CB9-W</t>
  </si>
  <si>
    <t>Use cup base TVD-CB9-W in combination with TVD-PPB-W</t>
  </si>
  <si>
    <t>TVFC-M01-0401-BUL-G</t>
  </si>
  <si>
    <t>TVFC-M01-0402-BUL-G</t>
  </si>
  <si>
    <t>TVFC-M01-0403-BUL-G</t>
  </si>
  <si>
    <t>TVFC-M01-0802-BUL-G</t>
  </si>
  <si>
    <t>TVFC-M01-0401-DOM-G</t>
  </si>
  <si>
    <t>TVFC-M01-0402-DOM-G</t>
  </si>
  <si>
    <t>TVFC-M01-0403-DOM-G</t>
  </si>
  <si>
    <t>TVFC-M01-0401-TUR-G</t>
  </si>
  <si>
    <t>TVFC-M01-0402-TUR-G</t>
  </si>
  <si>
    <t>TVFC-M01-0802-TUR-G</t>
  </si>
  <si>
    <t>TVFC-M01-0401-WED-G</t>
  </si>
  <si>
    <t>TruVision 4MP, Full color IP Fixed Lens Mini Bullet Camera, 40m white light, 2.8mm, built-in mic, grey</t>
  </si>
  <si>
    <t>TruVision 4MP, Full color IP Fixed Lens Bullet Camera, 60m white light, 2.8mm, built-in mic &amp; speaker, strobe light, grey</t>
  </si>
  <si>
    <t>TruVision 4MP, Full color IP Varifocal Bullet Camera, 60m white light, 2.8-12mm motorized lens, grey</t>
  </si>
  <si>
    <t>TruVision 4K/8MP, Full color IP Fixed Lens Bullet Camera, 60m white light, 2.8mm, built-in mic &amp; speaker, strobe light, grey</t>
  </si>
  <si>
    <t>TruVision 4MP, Full color IP Fixed Lens Dome Camera, 2.8mm, built-in mic, audio I/O, grey</t>
  </si>
  <si>
    <t>TruVision 4MP, Full color IP Fixed Lens Dome Camera, 30m white light, 2.8mm, built-in mic, audio I/O, grey</t>
  </si>
  <si>
    <t>TruVision 4MP, Full color IP Varifocal Dome Camera, 40m white light, 2.8-12mm motorized lens, grey</t>
  </si>
  <si>
    <t>TruVision 4MP, Full color IP Fixed Lens Turret Camera, 30m white light, 2.8mm, built-in mic, grey</t>
  </si>
  <si>
    <t>TruVision 4MP, Full color IP Fixed Lens Turret Camera, 30m white light, 2.8mm, built-in mic &amp; speaker, strobe light, grey</t>
  </si>
  <si>
    <t>TruVision 4K/8MP, Full color IP Fixed Lens Turret Camera, 30m white light, 2.8mm, built-in mic &amp; speaker, strobe light, grey</t>
  </si>
  <si>
    <t>TruVision 4MP, Full color IP Fixed Lens Wedge Camera, 30m white light, 2.8mm, built-in mic, audio I/O, grey</t>
  </si>
  <si>
    <t>TVD-CB10</t>
  </si>
  <si>
    <t>TruVision cup base for M series Full Color IP fixed lens dome camera, grey</t>
  </si>
  <si>
    <t>TVB-BB2</t>
  </si>
  <si>
    <t>TruVision back box for M series Full Color fixed lens mini bullet camera, grey</t>
  </si>
  <si>
    <t>m_series_fc_ip_minibullet_cameras</t>
  </si>
  <si>
    <t>Direct wall mount or use additional back box TVB-BB2</t>
  </si>
  <si>
    <t>Direct ceiling mount or use additional back box TVB-BB2</t>
  </si>
  <si>
    <t>m_series_fc_ip_fixed_dome_cameras</t>
  </si>
  <si>
    <t>1. Direct wall mount
2. Use back box TVW-BB1</t>
  </si>
  <si>
    <t>Use pendant mount TVD-PPB + cup base TVD-CB10</t>
  </si>
  <si>
    <t>1. Direct wall mount
2. Use back box TVW-BB1
3. Use cup base TVD-CB10 + wall mount TVD-CBW or TVD-SNB</t>
  </si>
  <si>
    <t>m_series_fc_ip_vf_domes</t>
  </si>
  <si>
    <t>m_series_fc_ip_fixed_wedge_cameras</t>
  </si>
  <si>
    <t>Direct ceiling mount or use additional back box TVW-BB1</t>
  </si>
  <si>
    <t>1. Direct wall mount or use additional back box TVW-BB1
2. Use wall mount TVD-CBW or TVD-SNB in combination with TVD-CB2</t>
  </si>
  <si>
    <t>Use pendant mount TVD-PPB + TVD-CB2</t>
  </si>
  <si>
    <t>Version 1.3.7</t>
  </si>
  <si>
    <t>M Series Full Color IP cameras and 2 new brackets for this range added</t>
  </si>
  <si>
    <t>Few ghost drop-down boxes that were probably causing runtime errors, removed with small VBA script (see administrator manual)</t>
  </si>
  <si>
    <t>Release date: 27 June 2023</t>
  </si>
  <si>
    <t>Version 1.3.8</t>
  </si>
  <si>
    <t>TVGP-P01-0401-BUL-G</t>
  </si>
  <si>
    <t>TVGP-P01-0402-BUL-G</t>
  </si>
  <si>
    <t>TVGP-P01-0801-BUL-G</t>
  </si>
  <si>
    <t>TVGP-P01-0802-BUL-G</t>
  </si>
  <si>
    <t>TVGP-P01-0401-DOM-G</t>
  </si>
  <si>
    <t>TVGP-P01-0402-DOM-G</t>
  </si>
  <si>
    <t>TVGP-P01-0801-DOM-G</t>
  </si>
  <si>
    <t>TVGP-P01-0802-DOM-G</t>
  </si>
  <si>
    <t>TVGP-P01-0403-DOM-G</t>
  </si>
  <si>
    <t>TVGP-P01-0803-DOM-G</t>
  </si>
  <si>
    <t>TruVision 8MP, Extreme Low Light, IP Dome Camera, 2.8-12 mm Lens, grey</t>
  </si>
  <si>
    <t>TruVision 4MP, Extreme Low Light, IP Dome Camera, 2.8-12 mm Lens, grey</t>
  </si>
  <si>
    <t>TruVision 4MP, Extreme Low Light, IP Dome Camera, 8-32 mm Lens, grey</t>
  </si>
  <si>
    <t>TruVision 8MP, Extreme Low Light, IP Dome Camera, 8-32 mm Lens, grey</t>
  </si>
  <si>
    <t>TruVision 4MP, Super Low Light, IP Dome Camera, 2.7-13.5 mm Lens, grey</t>
  </si>
  <si>
    <t>TruVision 8MP, Super Low Light, IP Dome Camera, 2.7-13.5 mm Lens, grey</t>
  </si>
  <si>
    <t>TruVision 4MP, Extreme Low Light, IP Bullet Camera, 2.8-12 mm Lens, grey</t>
  </si>
  <si>
    <t>TruVision 4MP, Extreme Low Light, IP Bullet Camera, 8-32 mm Lens, grey</t>
  </si>
  <si>
    <t>TruVision 8MP, Extreme Low Light, IP Bullet Camera, 8-32 mm Lens, grey</t>
  </si>
  <si>
    <t>TruVision 8MP, Extreme Low Light, IP Bullet Camera, 2.8-12 mm Lens, grey</t>
  </si>
  <si>
    <t>TVUC-B01-0401-DOM-W</t>
  </si>
  <si>
    <t>TVUC-B01-0401-BUL-W</t>
  </si>
  <si>
    <t xml:space="preserve">UltraSync Wi-Fi dome camera, 4MP, 30m IR, Wi-Fi, 2.8mm, IP66, audio, 32GB SD storage, white
</t>
  </si>
  <si>
    <t xml:space="preserve">UltraSync Wi-Fi bullet camera, 4MP, 30m IR, Wi-Fi, 2.8mm, IP66, audio, 32GB SD storage, white
</t>
  </si>
  <si>
    <t>TVD-BB5</t>
  </si>
  <si>
    <t>Back box for UltraSync Wi-Fi dome camera, white</t>
  </si>
  <si>
    <t>TVD-CB11</t>
  </si>
  <si>
    <t>Cup base for UltraSync Wi-Fi dome camera, white</t>
  </si>
  <si>
    <t>TVB-BB3</t>
  </si>
  <si>
    <t>Back box for UltraSync Wi-Fi bullet camera, white</t>
  </si>
  <si>
    <t>tvuc_b_series_wifi_bullet_cameras</t>
  </si>
  <si>
    <t>Direct wall mount or use additional back box TVB-BB3</t>
  </si>
  <si>
    <t>tvuc_b_series_wifi_dome_cameras</t>
  </si>
  <si>
    <t>1. Use back box TVD-BB5
2. Use wall mount TVD-CBW-W + cup base TVD-CB11</t>
  </si>
  <si>
    <t>1. Direct ceiling mount without accessory
2. Use back box TVD-BB5</t>
  </si>
  <si>
    <t>Use pendant mount TVD-PPB-W + cup base TVD-CB11</t>
  </si>
  <si>
    <t>P Series IP cameras added</t>
  </si>
  <si>
    <t>UltraSync Wi-Fi cameras and accessories added</t>
  </si>
  <si>
    <t>Two new black fixed lens turret camera accessories added</t>
  </si>
  <si>
    <t>TVD-CBW-CB-B</t>
  </si>
  <si>
    <t>TruVision wall mount bracket and cup base for fixed lens turret cameras, black</t>
  </si>
  <si>
    <t>TVD-BB3A-B</t>
  </si>
  <si>
    <t>TruVision angled back box for fixed lens turret cameras, black</t>
  </si>
  <si>
    <t>1. Direct ceiling mount
2. Use angled back box TVD-BB3A-B</t>
  </si>
  <si>
    <t>1. Direct wall mount
2. Use wall mount/cup base TVD-CBW-CB-B</t>
  </si>
  <si>
    <t>Release date: 13 Nov 2023</t>
  </si>
  <si>
    <t>Version 1.3.9</t>
  </si>
  <si>
    <t>TVB-BB1-B</t>
  </si>
  <si>
    <t>TVD-M-PMA-SS-B</t>
  </si>
  <si>
    <t>TVD-M-CMA-SS-B</t>
  </si>
  <si>
    <t>TVGP-M01-0401-BUL-B</t>
  </si>
  <si>
    <t>TVGP-M01-0402-BUL-B</t>
  </si>
  <si>
    <t>TruVision 4MP, H.265+, Smart IP Bullet Camera, 40 m IR, 4 mm lens, black</t>
  </si>
  <si>
    <t>TruVision 4MP, H.265+, Smart IP Bullet camera, 60 m IR, 2.8 to 12 mm lens, black</t>
  </si>
  <si>
    <t>TruVision bullet camera back box, black (for use with fixed lens bullet, black)</t>
  </si>
  <si>
    <t>TruVision Pole Mount Adaptor, stainless steel, black</t>
  </si>
  <si>
    <t>TruVision Corner Mount Adaptor, stainless steel, black</t>
  </si>
  <si>
    <t>m_series_ip_minibullet_cameras_black</t>
  </si>
  <si>
    <t>m_series_ip_vf_bullet_cameras_black</t>
  </si>
  <si>
    <t>1. Direct ceiling mount without accessory
2. Use back box TVB-BB1-B</t>
  </si>
  <si>
    <t>1. Direct wall mount without accessory
2. Use back box TVB-BB1-B</t>
  </si>
  <si>
    <t>Use back box TVB-BB1-B in combination with TVD-M-PMA-SS-B</t>
  </si>
  <si>
    <t>Use back box TVB-BB1-B in combination with TVD-M-CMA-SS-B</t>
  </si>
  <si>
    <t>Direct ceiling mount using back box included with camera</t>
  </si>
  <si>
    <t>Direct wall mount using back box included with camera</t>
  </si>
  <si>
    <t>Mount camera with included back box on TVD-M-PMA-SS-B</t>
  </si>
  <si>
    <t>Mount camera with included back box on TVD-M-CMA-SS-B</t>
  </si>
  <si>
    <t xml:space="preserve">Use TVD-PPB and cup base TVD-CB2 </t>
  </si>
  <si>
    <t>1. Use back box TVW-BB1 or TVW-BB1A
2. Use optional adapter plate DR-RWM-AD in combination with wall mount TVD-M2-WM
3. Use wall mount TVD-LWB-1 with wall mount bracket shield TVD-LWB-S
4. Use TVD-CBW with cup base TVD-CB2</t>
  </si>
  <si>
    <t>No compatible accessories available in black</t>
  </si>
  <si>
    <t>Use camera with back box TVB-BB1 and TVD-M-PMA-SS</t>
  </si>
  <si>
    <t>Use camera with back box TVB-BB1 and TVD-M-CMA</t>
  </si>
  <si>
    <t>Add TVD-CB2 Wedge compatibility for M Series Wedge cameras</t>
  </si>
  <si>
    <t>Black fixed and varifocal M Series bullet cameras and accessories added</t>
  </si>
  <si>
    <t xml:space="preserve">Pole and corner mount options added for M Series fixed lens IP bullet cameras </t>
  </si>
  <si>
    <t>Release date: 28 Aug 2024</t>
  </si>
  <si>
    <t>Version 1.3.9 - Aug 28,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</si>
</sst>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theme="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70C0"/>
      <name val="Arial"/>
      <family val="2"/>
    </font>
    <font>
      <sz val="8"/>
      <color theme="1"/>
      <name val="Arial"/>
      <family val="2"/>
    </font>
    <font>
      <b/>
      <sz val="8"/>
      <color theme="0"/>
      <name val="Calibri"/>
      <family val="2"/>
      <scheme val="minor"/>
    </font>
    <font>
      <b/>
      <sz val="8"/>
      <color theme="0"/>
      <name val="Arial"/>
      <family val="2"/>
    </font>
    <font>
      <b/>
      <u/>
      <sz val="8"/>
      <color rgb="FF0070C0"/>
      <name val="Arial"/>
      <family val="2"/>
    </font>
    <font>
      <sz val="8"/>
      <color theme="1" tint="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i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32B72"/>
        <bgColor indexed="64"/>
      </patternFill>
    </fill>
    <fill>
      <patternFill patternType="solid">
        <fgColor rgb="FF1591F6"/>
        <bgColor indexed="64"/>
      </patternFill>
    </fill>
    <fill>
      <patternFill patternType="solid">
        <fgColor rgb="FFC6EFCE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9" borderId="0" applyNumberFormat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1" fillId="2" borderId="0" xfId="0" applyFont="1" applyFill="1"/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4" borderId="0" xfId="0" applyFont="1" applyFill="1" applyAlignment="1">
      <alignment wrapText="1"/>
    </xf>
    <xf numFmtId="0" fontId="3" fillId="6" borderId="1" xfId="0" applyFont="1" applyFill="1" applyBorder="1" applyAlignment="1">
      <alignment horizontal="left" vertical="center"/>
    </xf>
    <xf numFmtId="0" fontId="7" fillId="7" borderId="0" xfId="0" applyFont="1" applyFill="1"/>
    <xf numFmtId="0" fontId="8" fillId="0" borderId="0" xfId="0" applyFont="1" applyFill="1"/>
    <xf numFmtId="0" fontId="9" fillId="7" borderId="0" xfId="0" applyFont="1" applyFill="1"/>
    <xf numFmtId="0" fontId="8" fillId="7" borderId="0" xfId="0" applyFont="1" applyFill="1"/>
    <xf numFmtId="0" fontId="10" fillId="0" borderId="0" xfId="0" applyFont="1" applyAlignment="1">
      <alignment horizontal="center" vertical="center"/>
    </xf>
    <xf numFmtId="0" fontId="8" fillId="0" borderId="0" xfId="0" applyFont="1"/>
    <xf numFmtId="0" fontId="9" fillId="8" borderId="0" xfId="0" applyFont="1" applyFill="1"/>
    <xf numFmtId="0" fontId="8" fillId="8" borderId="0" xfId="0" applyFont="1" applyFill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11" fillId="0" borderId="0" xfId="0" applyFont="1"/>
    <xf numFmtId="0" fontId="13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14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8" fillId="0" borderId="2" xfId="0" applyFont="1" applyBorder="1" applyAlignment="1" applyProtection="1">
      <alignment vertical="center"/>
      <protection hidden="1"/>
    </xf>
    <xf numFmtId="0" fontId="9" fillId="0" borderId="0" xfId="0" applyFont="1"/>
    <xf numFmtId="0" fontId="16" fillId="0" borderId="2" xfId="0" applyFont="1" applyBorder="1" applyAlignment="1" applyProtection="1">
      <alignment horizontal="left" vertical="center" indent="1"/>
      <protection hidden="1"/>
    </xf>
    <xf numFmtId="0" fontId="13" fillId="0" borderId="2" xfId="0" applyFont="1" applyBorder="1" applyAlignment="1" applyProtection="1">
      <alignment horizontal="left" vertical="center" wrapText="1" indent="1"/>
      <protection hidden="1"/>
    </xf>
    <xf numFmtId="0" fontId="11" fillId="0" borderId="2" xfId="0" applyFont="1" applyBorder="1" applyAlignment="1">
      <alignment horizontal="left" vertical="center" indent="1"/>
    </xf>
    <xf numFmtId="0" fontId="11" fillId="5" borderId="2" xfId="0" applyFont="1" applyFill="1" applyBorder="1" applyAlignment="1">
      <alignment horizontal="left" vertical="center" indent="1"/>
    </xf>
    <xf numFmtId="0" fontId="13" fillId="5" borderId="2" xfId="0" applyFont="1" applyFill="1" applyBorder="1" applyAlignment="1" applyProtection="1">
      <alignment horizontal="left" vertical="center" indent="1"/>
      <protection locked="0"/>
    </xf>
    <xf numFmtId="0" fontId="8" fillId="0" borderId="2" xfId="0" applyFont="1" applyBorder="1" applyAlignment="1" applyProtection="1">
      <alignment horizontal="left" vertical="center" indent="1"/>
      <protection locked="0"/>
    </xf>
    <xf numFmtId="0" fontId="13" fillId="5" borderId="2" xfId="0" applyFont="1" applyFill="1" applyBorder="1" applyAlignment="1">
      <alignment horizontal="left" vertical="center" indent="1"/>
    </xf>
    <xf numFmtId="0" fontId="8" fillId="0" borderId="2" xfId="0" applyFont="1" applyBorder="1" applyAlignment="1">
      <alignment horizontal="left" vertical="center" indent="1"/>
    </xf>
    <xf numFmtId="0" fontId="17" fillId="0" borderId="0" xfId="0" applyFont="1" applyAlignment="1">
      <alignment vertical="center"/>
    </xf>
    <xf numFmtId="0" fontId="15" fillId="7" borderId="3" xfId="0" applyFont="1" applyFill="1" applyBorder="1" applyAlignment="1">
      <alignment horizontal="left" vertical="center" indent="1"/>
    </xf>
    <xf numFmtId="0" fontId="15" fillId="7" borderId="5" xfId="0" applyFont="1" applyFill="1" applyBorder="1" applyAlignment="1" applyProtection="1">
      <alignment horizontal="left" vertical="center" indent="1"/>
      <protection hidden="1"/>
    </xf>
    <xf numFmtId="0" fontId="14" fillId="7" borderId="4" xfId="0" applyFont="1" applyFill="1" applyBorder="1" applyAlignment="1" applyProtection="1">
      <alignment vertical="center"/>
      <protection hidden="1"/>
    </xf>
    <xf numFmtId="14" fontId="0" fillId="0" borderId="0" xfId="0" applyNumberFormat="1"/>
    <xf numFmtId="0" fontId="0" fillId="0" borderId="0" xfId="0" applyFill="1"/>
    <xf numFmtId="0" fontId="0" fillId="0" borderId="0" xfId="0" applyFill="1" applyAlignment="1">
      <alignment wrapText="1"/>
    </xf>
    <xf numFmtId="0" fontId="6" fillId="0" borderId="0" xfId="0" applyFont="1"/>
    <xf numFmtId="0" fontId="6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20" fillId="0" borderId="0" xfId="0" applyFont="1"/>
    <xf numFmtId="0" fontId="22" fillId="0" borderId="0" xfId="0" applyFont="1" applyFill="1"/>
    <xf numFmtId="0" fontId="6" fillId="0" borderId="0" xfId="1" applyFont="1" applyFill="1"/>
    <xf numFmtId="0" fontId="13" fillId="0" borderId="3" xfId="0" applyFont="1" applyBorder="1" applyAlignment="1" applyProtection="1">
      <alignment horizontal="left" vertical="center" indent="1"/>
      <protection locked="0"/>
    </xf>
    <xf numFmtId="0" fontId="13" fillId="0" borderId="4" xfId="0" applyFont="1" applyBorder="1" applyAlignment="1" applyProtection="1">
      <alignment horizontal="left" vertical="center" indent="1"/>
      <protection locked="0"/>
    </xf>
    <xf numFmtId="0" fontId="13" fillId="0" borderId="3" xfId="0" applyFont="1" applyBorder="1" applyAlignment="1" applyProtection="1">
      <alignment horizontal="left" vertical="center" wrapText="1" indent="1"/>
      <protection hidden="1"/>
    </xf>
    <xf numFmtId="0" fontId="13" fillId="0" borderId="4" xfId="0" applyFont="1" applyBorder="1" applyAlignment="1" applyProtection="1">
      <alignment horizontal="left" vertical="center" wrapText="1" indent="1"/>
      <protection hidden="1"/>
    </xf>
    <xf numFmtId="0" fontId="8" fillId="0" borderId="0" xfId="0" applyFont="1" applyAlignment="1">
      <alignment vertical="center" wrapText="1"/>
    </xf>
  </cellXfs>
  <cellStyles count="2">
    <cellStyle name="Good" xfId="1" builtinId="26"/>
    <cellStyle name="Normal" xfId="0" builtinId="0"/>
  </cellStyles>
  <dxfs count="16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1591F6"/>
      <color rgb="FF132B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30.png"/><Relationship Id="rId21" Type="http://schemas.openxmlformats.org/officeDocument/2006/relationships/image" Target="../media/image25.png"/><Relationship Id="rId34" Type="http://schemas.openxmlformats.org/officeDocument/2006/relationships/image" Target="../media/image38.png"/><Relationship Id="rId42" Type="http://schemas.openxmlformats.org/officeDocument/2006/relationships/image" Target="../media/image46.png"/><Relationship Id="rId47" Type="http://schemas.openxmlformats.org/officeDocument/2006/relationships/image" Target="../media/image51.png"/><Relationship Id="rId50" Type="http://schemas.openxmlformats.org/officeDocument/2006/relationships/image" Target="../media/image54.png"/><Relationship Id="rId55" Type="http://schemas.openxmlformats.org/officeDocument/2006/relationships/image" Target="../media/image59.png"/><Relationship Id="rId63" Type="http://schemas.openxmlformats.org/officeDocument/2006/relationships/image" Target="../media/image67.png"/><Relationship Id="rId68" Type="http://schemas.openxmlformats.org/officeDocument/2006/relationships/image" Target="../media/image72.png"/><Relationship Id="rId76" Type="http://schemas.openxmlformats.org/officeDocument/2006/relationships/image" Target="../media/image80.png"/><Relationship Id="rId84" Type="http://schemas.openxmlformats.org/officeDocument/2006/relationships/image" Target="../media/image88.png"/><Relationship Id="rId89" Type="http://schemas.openxmlformats.org/officeDocument/2006/relationships/image" Target="../media/image93.png"/><Relationship Id="rId97" Type="http://schemas.openxmlformats.org/officeDocument/2006/relationships/image" Target="../media/image101.png"/><Relationship Id="rId7" Type="http://schemas.openxmlformats.org/officeDocument/2006/relationships/image" Target="../media/image11.png"/><Relationship Id="rId71" Type="http://schemas.openxmlformats.org/officeDocument/2006/relationships/image" Target="../media/image75.png"/><Relationship Id="rId92" Type="http://schemas.openxmlformats.org/officeDocument/2006/relationships/image" Target="../media/image96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29" Type="http://schemas.openxmlformats.org/officeDocument/2006/relationships/image" Target="../media/image33.png"/><Relationship Id="rId11" Type="http://schemas.openxmlformats.org/officeDocument/2006/relationships/image" Target="../media/image15.png"/><Relationship Id="rId24" Type="http://schemas.openxmlformats.org/officeDocument/2006/relationships/image" Target="../media/image28.png"/><Relationship Id="rId32" Type="http://schemas.openxmlformats.org/officeDocument/2006/relationships/image" Target="../media/image36.png"/><Relationship Id="rId37" Type="http://schemas.openxmlformats.org/officeDocument/2006/relationships/image" Target="../media/image41.png"/><Relationship Id="rId40" Type="http://schemas.openxmlformats.org/officeDocument/2006/relationships/image" Target="../media/image44.png"/><Relationship Id="rId45" Type="http://schemas.openxmlformats.org/officeDocument/2006/relationships/image" Target="../media/image49.png"/><Relationship Id="rId53" Type="http://schemas.openxmlformats.org/officeDocument/2006/relationships/image" Target="../media/image57.png"/><Relationship Id="rId58" Type="http://schemas.openxmlformats.org/officeDocument/2006/relationships/image" Target="../media/image62.png"/><Relationship Id="rId66" Type="http://schemas.openxmlformats.org/officeDocument/2006/relationships/image" Target="../media/image70.png"/><Relationship Id="rId74" Type="http://schemas.openxmlformats.org/officeDocument/2006/relationships/image" Target="../media/image78.png"/><Relationship Id="rId79" Type="http://schemas.openxmlformats.org/officeDocument/2006/relationships/image" Target="../media/image83.png"/><Relationship Id="rId87" Type="http://schemas.openxmlformats.org/officeDocument/2006/relationships/image" Target="../media/image91.png"/><Relationship Id="rId5" Type="http://schemas.openxmlformats.org/officeDocument/2006/relationships/image" Target="../media/image9.png"/><Relationship Id="rId61" Type="http://schemas.openxmlformats.org/officeDocument/2006/relationships/image" Target="../media/image65.png"/><Relationship Id="rId82" Type="http://schemas.openxmlformats.org/officeDocument/2006/relationships/image" Target="../media/image86.png"/><Relationship Id="rId90" Type="http://schemas.openxmlformats.org/officeDocument/2006/relationships/image" Target="../media/image94.png"/><Relationship Id="rId95" Type="http://schemas.openxmlformats.org/officeDocument/2006/relationships/image" Target="../media/image99.png"/><Relationship Id="rId19" Type="http://schemas.openxmlformats.org/officeDocument/2006/relationships/image" Target="../media/image23.png"/><Relationship Id="rId14" Type="http://schemas.openxmlformats.org/officeDocument/2006/relationships/image" Target="../media/image18.png"/><Relationship Id="rId22" Type="http://schemas.openxmlformats.org/officeDocument/2006/relationships/image" Target="../media/image26.png"/><Relationship Id="rId27" Type="http://schemas.openxmlformats.org/officeDocument/2006/relationships/image" Target="../media/image31.png"/><Relationship Id="rId30" Type="http://schemas.openxmlformats.org/officeDocument/2006/relationships/image" Target="../media/image34.png"/><Relationship Id="rId35" Type="http://schemas.openxmlformats.org/officeDocument/2006/relationships/image" Target="../media/image39.png"/><Relationship Id="rId43" Type="http://schemas.openxmlformats.org/officeDocument/2006/relationships/image" Target="../media/image47.png"/><Relationship Id="rId48" Type="http://schemas.openxmlformats.org/officeDocument/2006/relationships/image" Target="../media/image52.png"/><Relationship Id="rId56" Type="http://schemas.openxmlformats.org/officeDocument/2006/relationships/image" Target="../media/image60.png"/><Relationship Id="rId64" Type="http://schemas.openxmlformats.org/officeDocument/2006/relationships/image" Target="../media/image68.png"/><Relationship Id="rId69" Type="http://schemas.openxmlformats.org/officeDocument/2006/relationships/image" Target="../media/image73.png"/><Relationship Id="rId77" Type="http://schemas.openxmlformats.org/officeDocument/2006/relationships/image" Target="../media/image81.png"/><Relationship Id="rId8" Type="http://schemas.openxmlformats.org/officeDocument/2006/relationships/image" Target="../media/image12.png"/><Relationship Id="rId51" Type="http://schemas.openxmlformats.org/officeDocument/2006/relationships/image" Target="../media/image55.png"/><Relationship Id="rId72" Type="http://schemas.openxmlformats.org/officeDocument/2006/relationships/image" Target="../media/image76.png"/><Relationship Id="rId80" Type="http://schemas.openxmlformats.org/officeDocument/2006/relationships/image" Target="../media/image84.png"/><Relationship Id="rId85" Type="http://schemas.openxmlformats.org/officeDocument/2006/relationships/image" Target="../media/image89.png"/><Relationship Id="rId93" Type="http://schemas.openxmlformats.org/officeDocument/2006/relationships/image" Target="../media/image97.png"/><Relationship Id="rId3" Type="http://schemas.openxmlformats.org/officeDocument/2006/relationships/image" Target="../media/image7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5" Type="http://schemas.openxmlformats.org/officeDocument/2006/relationships/image" Target="../media/image29.png"/><Relationship Id="rId33" Type="http://schemas.openxmlformats.org/officeDocument/2006/relationships/image" Target="../media/image37.png"/><Relationship Id="rId38" Type="http://schemas.openxmlformats.org/officeDocument/2006/relationships/image" Target="../media/image42.png"/><Relationship Id="rId46" Type="http://schemas.openxmlformats.org/officeDocument/2006/relationships/image" Target="../media/image50.png"/><Relationship Id="rId59" Type="http://schemas.openxmlformats.org/officeDocument/2006/relationships/image" Target="../media/image63.png"/><Relationship Id="rId67" Type="http://schemas.openxmlformats.org/officeDocument/2006/relationships/image" Target="../media/image71.png"/><Relationship Id="rId20" Type="http://schemas.openxmlformats.org/officeDocument/2006/relationships/image" Target="../media/image24.png"/><Relationship Id="rId41" Type="http://schemas.openxmlformats.org/officeDocument/2006/relationships/image" Target="../media/image45.png"/><Relationship Id="rId54" Type="http://schemas.openxmlformats.org/officeDocument/2006/relationships/image" Target="../media/image58.png"/><Relationship Id="rId62" Type="http://schemas.openxmlformats.org/officeDocument/2006/relationships/image" Target="../media/image66.png"/><Relationship Id="rId70" Type="http://schemas.openxmlformats.org/officeDocument/2006/relationships/image" Target="../media/image74.png"/><Relationship Id="rId75" Type="http://schemas.openxmlformats.org/officeDocument/2006/relationships/image" Target="../media/image79.png"/><Relationship Id="rId83" Type="http://schemas.openxmlformats.org/officeDocument/2006/relationships/image" Target="../media/image87.png"/><Relationship Id="rId88" Type="http://schemas.openxmlformats.org/officeDocument/2006/relationships/image" Target="../media/image92.png"/><Relationship Id="rId91" Type="http://schemas.openxmlformats.org/officeDocument/2006/relationships/image" Target="../media/image95.png"/><Relationship Id="rId96" Type="http://schemas.openxmlformats.org/officeDocument/2006/relationships/image" Target="../media/image10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5" Type="http://schemas.openxmlformats.org/officeDocument/2006/relationships/image" Target="../media/image19.png"/><Relationship Id="rId23" Type="http://schemas.openxmlformats.org/officeDocument/2006/relationships/image" Target="../media/image27.png"/><Relationship Id="rId28" Type="http://schemas.openxmlformats.org/officeDocument/2006/relationships/image" Target="../media/image32.png"/><Relationship Id="rId36" Type="http://schemas.openxmlformats.org/officeDocument/2006/relationships/image" Target="../media/image40.png"/><Relationship Id="rId49" Type="http://schemas.openxmlformats.org/officeDocument/2006/relationships/image" Target="../media/image53.png"/><Relationship Id="rId57" Type="http://schemas.openxmlformats.org/officeDocument/2006/relationships/image" Target="../media/image61.png"/><Relationship Id="rId10" Type="http://schemas.openxmlformats.org/officeDocument/2006/relationships/image" Target="../media/image14.png"/><Relationship Id="rId31" Type="http://schemas.openxmlformats.org/officeDocument/2006/relationships/image" Target="../media/image35.png"/><Relationship Id="rId44" Type="http://schemas.openxmlformats.org/officeDocument/2006/relationships/image" Target="../media/image48.png"/><Relationship Id="rId52" Type="http://schemas.openxmlformats.org/officeDocument/2006/relationships/image" Target="../media/image56.png"/><Relationship Id="rId60" Type="http://schemas.openxmlformats.org/officeDocument/2006/relationships/image" Target="../media/image64.png"/><Relationship Id="rId65" Type="http://schemas.openxmlformats.org/officeDocument/2006/relationships/image" Target="../media/image69.png"/><Relationship Id="rId73" Type="http://schemas.openxmlformats.org/officeDocument/2006/relationships/image" Target="../media/image77.png"/><Relationship Id="rId78" Type="http://schemas.openxmlformats.org/officeDocument/2006/relationships/image" Target="../media/image82.png"/><Relationship Id="rId81" Type="http://schemas.openxmlformats.org/officeDocument/2006/relationships/image" Target="../media/image85.png"/><Relationship Id="rId86" Type="http://schemas.openxmlformats.org/officeDocument/2006/relationships/image" Target="../media/image90.png"/><Relationship Id="rId94" Type="http://schemas.openxmlformats.org/officeDocument/2006/relationships/image" Target="../media/image98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9" Type="http://schemas.openxmlformats.org/officeDocument/2006/relationships/image" Target="../media/image43.png"/></Relationships>
</file>

<file path=xl/drawings/_rels/drawing3.xml.rels><?xml version="1.0" encoding="UTF-8" standalone="yes"?>
<Relationships xmlns="http://schemas.openxmlformats.org/package/2006/relationships"><Relationship Id="rId26" Type="http://schemas.openxmlformats.org/officeDocument/2006/relationships/image" Target="../media/image127.png"/><Relationship Id="rId21" Type="http://schemas.openxmlformats.org/officeDocument/2006/relationships/image" Target="../media/image122.png"/><Relationship Id="rId34" Type="http://schemas.openxmlformats.org/officeDocument/2006/relationships/image" Target="../media/image135.png"/><Relationship Id="rId42" Type="http://schemas.openxmlformats.org/officeDocument/2006/relationships/image" Target="../media/image143.png"/><Relationship Id="rId47" Type="http://schemas.openxmlformats.org/officeDocument/2006/relationships/image" Target="../media/image148.png"/><Relationship Id="rId50" Type="http://schemas.openxmlformats.org/officeDocument/2006/relationships/image" Target="../media/image151.png"/><Relationship Id="rId55" Type="http://schemas.openxmlformats.org/officeDocument/2006/relationships/image" Target="../media/image156.png"/><Relationship Id="rId63" Type="http://schemas.openxmlformats.org/officeDocument/2006/relationships/image" Target="../media/image164.png"/><Relationship Id="rId68" Type="http://schemas.openxmlformats.org/officeDocument/2006/relationships/image" Target="../media/image169.png"/><Relationship Id="rId76" Type="http://schemas.openxmlformats.org/officeDocument/2006/relationships/image" Target="../media/image176.png"/><Relationship Id="rId84" Type="http://schemas.openxmlformats.org/officeDocument/2006/relationships/image" Target="../media/image180.png"/><Relationship Id="rId89" Type="http://schemas.openxmlformats.org/officeDocument/2006/relationships/image" Target="../media/image183.png"/><Relationship Id="rId97" Type="http://schemas.openxmlformats.org/officeDocument/2006/relationships/image" Target="../media/image190.png"/><Relationship Id="rId7" Type="http://schemas.openxmlformats.org/officeDocument/2006/relationships/image" Target="../media/image108.png"/><Relationship Id="rId71" Type="http://schemas.openxmlformats.org/officeDocument/2006/relationships/image" Target="../media/image172.png"/><Relationship Id="rId92" Type="http://schemas.openxmlformats.org/officeDocument/2006/relationships/image" Target="../media/image185.png"/><Relationship Id="rId2" Type="http://schemas.openxmlformats.org/officeDocument/2006/relationships/image" Target="../media/image103.png"/><Relationship Id="rId16" Type="http://schemas.openxmlformats.org/officeDocument/2006/relationships/image" Target="../media/image117.png"/><Relationship Id="rId29" Type="http://schemas.openxmlformats.org/officeDocument/2006/relationships/image" Target="../media/image130.png"/><Relationship Id="rId11" Type="http://schemas.openxmlformats.org/officeDocument/2006/relationships/image" Target="../media/image112.png"/><Relationship Id="rId24" Type="http://schemas.openxmlformats.org/officeDocument/2006/relationships/image" Target="../media/image125.png"/><Relationship Id="rId32" Type="http://schemas.openxmlformats.org/officeDocument/2006/relationships/image" Target="../media/image133.png"/><Relationship Id="rId37" Type="http://schemas.openxmlformats.org/officeDocument/2006/relationships/image" Target="../media/image138.png"/><Relationship Id="rId40" Type="http://schemas.openxmlformats.org/officeDocument/2006/relationships/image" Target="../media/image141.png"/><Relationship Id="rId45" Type="http://schemas.openxmlformats.org/officeDocument/2006/relationships/image" Target="../media/image146.png"/><Relationship Id="rId53" Type="http://schemas.openxmlformats.org/officeDocument/2006/relationships/image" Target="../media/image154.png"/><Relationship Id="rId58" Type="http://schemas.openxmlformats.org/officeDocument/2006/relationships/image" Target="../media/image159.png"/><Relationship Id="rId66" Type="http://schemas.openxmlformats.org/officeDocument/2006/relationships/image" Target="../media/image167.png"/><Relationship Id="rId74" Type="http://schemas.openxmlformats.org/officeDocument/2006/relationships/image" Target="../media/image175.png"/><Relationship Id="rId79" Type="http://schemas.microsoft.com/office/2007/relationships/hdphoto" Target="../media/hdphoto3.wdp"/><Relationship Id="rId87" Type="http://schemas.microsoft.com/office/2007/relationships/hdphoto" Target="../media/hdphoto7.wdp"/><Relationship Id="rId102" Type="http://schemas.openxmlformats.org/officeDocument/2006/relationships/image" Target="../media/image195.png"/><Relationship Id="rId5" Type="http://schemas.openxmlformats.org/officeDocument/2006/relationships/image" Target="../media/image106.png"/><Relationship Id="rId61" Type="http://schemas.openxmlformats.org/officeDocument/2006/relationships/image" Target="../media/image162.png"/><Relationship Id="rId82" Type="http://schemas.openxmlformats.org/officeDocument/2006/relationships/image" Target="../media/image179.png"/><Relationship Id="rId90" Type="http://schemas.microsoft.com/office/2007/relationships/hdphoto" Target="../media/hdphoto8.wdp"/><Relationship Id="rId95" Type="http://schemas.openxmlformats.org/officeDocument/2006/relationships/image" Target="../media/image188.png"/><Relationship Id="rId19" Type="http://schemas.openxmlformats.org/officeDocument/2006/relationships/image" Target="../media/image120.png"/><Relationship Id="rId14" Type="http://schemas.openxmlformats.org/officeDocument/2006/relationships/image" Target="../media/image115.png"/><Relationship Id="rId22" Type="http://schemas.openxmlformats.org/officeDocument/2006/relationships/image" Target="../media/image123.png"/><Relationship Id="rId27" Type="http://schemas.openxmlformats.org/officeDocument/2006/relationships/image" Target="../media/image128.png"/><Relationship Id="rId30" Type="http://schemas.openxmlformats.org/officeDocument/2006/relationships/image" Target="../media/image131.png"/><Relationship Id="rId35" Type="http://schemas.openxmlformats.org/officeDocument/2006/relationships/image" Target="../media/image136.png"/><Relationship Id="rId43" Type="http://schemas.openxmlformats.org/officeDocument/2006/relationships/image" Target="../media/image144.png"/><Relationship Id="rId48" Type="http://schemas.openxmlformats.org/officeDocument/2006/relationships/image" Target="../media/image149.png"/><Relationship Id="rId56" Type="http://schemas.openxmlformats.org/officeDocument/2006/relationships/image" Target="../media/image157.png"/><Relationship Id="rId64" Type="http://schemas.openxmlformats.org/officeDocument/2006/relationships/image" Target="../media/image165.png"/><Relationship Id="rId69" Type="http://schemas.openxmlformats.org/officeDocument/2006/relationships/image" Target="../media/image170.png"/><Relationship Id="rId77" Type="http://schemas.microsoft.com/office/2007/relationships/hdphoto" Target="../media/hdphoto2.wdp"/><Relationship Id="rId100" Type="http://schemas.openxmlformats.org/officeDocument/2006/relationships/image" Target="../media/image193.png"/><Relationship Id="rId8" Type="http://schemas.openxmlformats.org/officeDocument/2006/relationships/image" Target="../media/image109.png"/><Relationship Id="rId51" Type="http://schemas.openxmlformats.org/officeDocument/2006/relationships/image" Target="../media/image152.png"/><Relationship Id="rId72" Type="http://schemas.openxmlformats.org/officeDocument/2006/relationships/image" Target="../media/image173.png"/><Relationship Id="rId80" Type="http://schemas.openxmlformats.org/officeDocument/2006/relationships/image" Target="../media/image178.png"/><Relationship Id="rId85" Type="http://schemas.microsoft.com/office/2007/relationships/hdphoto" Target="../media/hdphoto6.wdp"/><Relationship Id="rId93" Type="http://schemas.openxmlformats.org/officeDocument/2006/relationships/image" Target="../media/image186.png"/><Relationship Id="rId98" Type="http://schemas.openxmlformats.org/officeDocument/2006/relationships/image" Target="../media/image191.png"/><Relationship Id="rId3" Type="http://schemas.openxmlformats.org/officeDocument/2006/relationships/image" Target="../media/image104.png"/><Relationship Id="rId12" Type="http://schemas.openxmlformats.org/officeDocument/2006/relationships/image" Target="../media/image113.png"/><Relationship Id="rId17" Type="http://schemas.openxmlformats.org/officeDocument/2006/relationships/image" Target="../media/image118.png"/><Relationship Id="rId25" Type="http://schemas.openxmlformats.org/officeDocument/2006/relationships/image" Target="../media/image126.png"/><Relationship Id="rId33" Type="http://schemas.openxmlformats.org/officeDocument/2006/relationships/image" Target="../media/image134.png"/><Relationship Id="rId38" Type="http://schemas.openxmlformats.org/officeDocument/2006/relationships/image" Target="../media/image139.png"/><Relationship Id="rId46" Type="http://schemas.openxmlformats.org/officeDocument/2006/relationships/image" Target="../media/image147.png"/><Relationship Id="rId59" Type="http://schemas.openxmlformats.org/officeDocument/2006/relationships/image" Target="../media/image160.png"/><Relationship Id="rId67" Type="http://schemas.openxmlformats.org/officeDocument/2006/relationships/image" Target="../media/image168.png"/><Relationship Id="rId20" Type="http://schemas.openxmlformats.org/officeDocument/2006/relationships/image" Target="../media/image121.png"/><Relationship Id="rId41" Type="http://schemas.openxmlformats.org/officeDocument/2006/relationships/image" Target="../media/image142.png"/><Relationship Id="rId54" Type="http://schemas.openxmlformats.org/officeDocument/2006/relationships/image" Target="../media/image155.png"/><Relationship Id="rId62" Type="http://schemas.openxmlformats.org/officeDocument/2006/relationships/image" Target="../media/image163.png"/><Relationship Id="rId70" Type="http://schemas.openxmlformats.org/officeDocument/2006/relationships/image" Target="../media/image171.png"/><Relationship Id="rId75" Type="http://schemas.microsoft.com/office/2007/relationships/hdphoto" Target="../media/hdphoto1.wdp"/><Relationship Id="rId83" Type="http://schemas.microsoft.com/office/2007/relationships/hdphoto" Target="../media/hdphoto5.wdp"/><Relationship Id="rId88" Type="http://schemas.openxmlformats.org/officeDocument/2006/relationships/image" Target="../media/image182.png"/><Relationship Id="rId91" Type="http://schemas.openxmlformats.org/officeDocument/2006/relationships/image" Target="../media/image184.png"/><Relationship Id="rId96" Type="http://schemas.openxmlformats.org/officeDocument/2006/relationships/image" Target="../media/image189.png"/><Relationship Id="rId1" Type="http://schemas.openxmlformats.org/officeDocument/2006/relationships/image" Target="../media/image102.png"/><Relationship Id="rId6" Type="http://schemas.openxmlformats.org/officeDocument/2006/relationships/image" Target="../media/image107.png"/><Relationship Id="rId15" Type="http://schemas.openxmlformats.org/officeDocument/2006/relationships/image" Target="../media/image116.png"/><Relationship Id="rId23" Type="http://schemas.openxmlformats.org/officeDocument/2006/relationships/image" Target="../media/image124.png"/><Relationship Id="rId28" Type="http://schemas.openxmlformats.org/officeDocument/2006/relationships/image" Target="../media/image129.png"/><Relationship Id="rId36" Type="http://schemas.openxmlformats.org/officeDocument/2006/relationships/image" Target="../media/image137.png"/><Relationship Id="rId49" Type="http://schemas.openxmlformats.org/officeDocument/2006/relationships/image" Target="../media/image150.png"/><Relationship Id="rId57" Type="http://schemas.openxmlformats.org/officeDocument/2006/relationships/image" Target="../media/image158.png"/><Relationship Id="rId10" Type="http://schemas.openxmlformats.org/officeDocument/2006/relationships/image" Target="../media/image111.png"/><Relationship Id="rId31" Type="http://schemas.openxmlformats.org/officeDocument/2006/relationships/image" Target="../media/image132.png"/><Relationship Id="rId44" Type="http://schemas.openxmlformats.org/officeDocument/2006/relationships/image" Target="../media/image145.png"/><Relationship Id="rId52" Type="http://schemas.openxmlformats.org/officeDocument/2006/relationships/image" Target="../media/image153.png"/><Relationship Id="rId60" Type="http://schemas.openxmlformats.org/officeDocument/2006/relationships/image" Target="../media/image161.png"/><Relationship Id="rId65" Type="http://schemas.openxmlformats.org/officeDocument/2006/relationships/image" Target="../media/image166.png"/><Relationship Id="rId73" Type="http://schemas.openxmlformats.org/officeDocument/2006/relationships/image" Target="../media/image174.png"/><Relationship Id="rId78" Type="http://schemas.openxmlformats.org/officeDocument/2006/relationships/image" Target="../media/image177.png"/><Relationship Id="rId81" Type="http://schemas.microsoft.com/office/2007/relationships/hdphoto" Target="../media/hdphoto4.wdp"/><Relationship Id="rId86" Type="http://schemas.openxmlformats.org/officeDocument/2006/relationships/image" Target="../media/image181.png"/><Relationship Id="rId94" Type="http://schemas.openxmlformats.org/officeDocument/2006/relationships/image" Target="../media/image187.png"/><Relationship Id="rId99" Type="http://schemas.openxmlformats.org/officeDocument/2006/relationships/image" Target="../media/image192.png"/><Relationship Id="rId101" Type="http://schemas.openxmlformats.org/officeDocument/2006/relationships/image" Target="../media/image194.png"/><Relationship Id="rId4" Type="http://schemas.openxmlformats.org/officeDocument/2006/relationships/image" Target="../media/image105.png"/><Relationship Id="rId9" Type="http://schemas.openxmlformats.org/officeDocument/2006/relationships/image" Target="../media/image110.png"/><Relationship Id="rId13" Type="http://schemas.openxmlformats.org/officeDocument/2006/relationships/image" Target="../media/image114.png"/><Relationship Id="rId18" Type="http://schemas.openxmlformats.org/officeDocument/2006/relationships/image" Target="../media/image119.png"/><Relationship Id="rId39" Type="http://schemas.openxmlformats.org/officeDocument/2006/relationships/image" Target="../media/image14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256190</xdr:colOff>
          <xdr:row>11</xdr:row>
          <xdr:rowOff>78828</xdr:rowOff>
        </xdr:from>
        <xdr:to>
          <xdr:col>3</xdr:col>
          <xdr:colOff>1149569</xdr:colOff>
          <xdr:row>11</xdr:row>
          <xdr:rowOff>604346</xdr:rowOff>
        </xdr:to>
        <xdr:pic>
          <xdr:nvPicPr>
            <xdr:cNvPr id="2" name="Picture 1">
              <a:extLst>
                <a:ext uri="{FF2B5EF4-FFF2-40B4-BE49-F238E27FC236}">
                  <a16:creationId xmlns:a16="http://schemas.microsoft.com/office/drawing/2014/main" id="{40288FC3-9FFE-4E25-85F6-61B0258E0C42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camera_images" spid="_x0000_s2764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9231" t="5619" r="7722" b="7535"/>
            <a:stretch>
              <a:fillRect/>
            </a:stretch>
          </xdr:blipFill>
          <xdr:spPr>
            <a:xfrm>
              <a:off x="7403224" y="3639207"/>
              <a:ext cx="893379" cy="525518"/>
            </a:xfrm>
            <a:prstGeom prst="rect">
              <a:avLst/>
            </a:prstGeom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223344</xdr:colOff>
          <xdr:row>12</xdr:row>
          <xdr:rowOff>72258</xdr:rowOff>
        </xdr:from>
        <xdr:to>
          <xdr:col>3</xdr:col>
          <xdr:colOff>1307225</xdr:colOff>
          <xdr:row>12</xdr:row>
          <xdr:rowOff>597776</xdr:rowOff>
        </xdr:to>
        <xdr:pic>
          <xdr:nvPicPr>
            <xdr:cNvPr id="3" name="Picture 2">
              <a:extLst>
                <a:ext uri="{FF2B5EF4-FFF2-40B4-BE49-F238E27FC236}">
                  <a16:creationId xmlns:a16="http://schemas.microsoft.com/office/drawing/2014/main" id="{B4E527AB-AD86-4535-8B1B-4FCF71B13BC8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accessory_image_01" spid="_x0000_s2765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5492" t="4532" r="4949" b="8621"/>
            <a:stretch>
              <a:fillRect/>
            </a:stretch>
          </xdr:blipFill>
          <xdr:spPr>
            <a:xfrm>
              <a:off x="7370378" y="4309241"/>
              <a:ext cx="1083881" cy="525518"/>
            </a:xfrm>
            <a:prstGeom prst="rect">
              <a:avLst/>
            </a:prstGeom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13</xdr:row>
          <xdr:rowOff>65690</xdr:rowOff>
        </xdr:from>
        <xdr:to>
          <xdr:col>3</xdr:col>
          <xdr:colOff>1326932</xdr:colOff>
          <xdr:row>13</xdr:row>
          <xdr:rowOff>617484</xdr:rowOff>
        </xdr:to>
        <xdr:pic>
          <xdr:nvPicPr>
            <xdr:cNvPr id="5" name="Picture 4">
              <a:extLst>
                <a:ext uri="{FF2B5EF4-FFF2-40B4-BE49-F238E27FC236}">
                  <a16:creationId xmlns:a16="http://schemas.microsoft.com/office/drawing/2014/main" id="{C7734DDE-73D2-4CEB-AF36-B295CB019D2E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accessory_image_02" spid="_x0000_s2766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778" t="3449" r="3320" b="5364"/>
            <a:stretch>
              <a:fillRect/>
            </a:stretch>
          </xdr:blipFill>
          <xdr:spPr>
            <a:xfrm>
              <a:off x="7337534" y="4979276"/>
              <a:ext cx="1136432" cy="551794"/>
            </a:xfrm>
            <a:prstGeom prst="rect">
              <a:avLst/>
            </a:prstGeom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14</xdr:row>
          <xdr:rowOff>59532</xdr:rowOff>
        </xdr:from>
        <xdr:to>
          <xdr:col>3</xdr:col>
          <xdr:colOff>1327547</xdr:colOff>
          <xdr:row>14</xdr:row>
          <xdr:rowOff>607220</xdr:rowOff>
        </xdr:to>
        <xdr:pic>
          <xdr:nvPicPr>
            <xdr:cNvPr id="6" name="Picture 5">
              <a:extLst>
                <a:ext uri="{FF2B5EF4-FFF2-40B4-BE49-F238E27FC236}">
                  <a16:creationId xmlns:a16="http://schemas.microsoft.com/office/drawing/2014/main" id="{7042BEDB-938E-4352-8232-924907334FE4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accessory_image_03" spid="_x0000_s2767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777" t="2430" r="3269" b="7060"/>
            <a:stretch>
              <a:fillRect/>
            </a:stretch>
          </xdr:blipFill>
          <xdr:spPr>
            <a:xfrm>
              <a:off x="7334250" y="5649516"/>
              <a:ext cx="1137047" cy="547688"/>
            </a:xfrm>
            <a:prstGeom prst="rect">
              <a:avLst/>
            </a:prstGeom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178594</xdr:colOff>
          <xdr:row>15</xdr:row>
          <xdr:rowOff>65484</xdr:rowOff>
        </xdr:from>
        <xdr:to>
          <xdr:col>3</xdr:col>
          <xdr:colOff>1339454</xdr:colOff>
          <xdr:row>15</xdr:row>
          <xdr:rowOff>619125</xdr:rowOff>
        </xdr:to>
        <xdr:pic>
          <xdr:nvPicPr>
            <xdr:cNvPr id="7" name="Picture 6">
              <a:extLst>
                <a:ext uri="{FF2B5EF4-FFF2-40B4-BE49-F238E27FC236}">
                  <a16:creationId xmlns:a16="http://schemas.microsoft.com/office/drawing/2014/main" id="{97FE9611-FD63-4F3B-8D94-25F7AEAC5977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accessory_image_04" spid="_x0000_s2768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1793" t="3414" r="2286" b="5094"/>
            <a:stretch>
              <a:fillRect/>
            </a:stretch>
          </xdr:blipFill>
          <xdr:spPr>
            <a:xfrm>
              <a:off x="7322344" y="6334125"/>
              <a:ext cx="1160860" cy="553641"/>
            </a:xfrm>
            <a:prstGeom prst="rect">
              <a:avLst/>
            </a:prstGeom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184547</xdr:colOff>
          <xdr:row>16</xdr:row>
          <xdr:rowOff>71437</xdr:rowOff>
        </xdr:from>
        <xdr:to>
          <xdr:col>3</xdr:col>
          <xdr:colOff>1333500</xdr:colOff>
          <xdr:row>16</xdr:row>
          <xdr:rowOff>619125</xdr:rowOff>
        </xdr:to>
        <xdr:pic>
          <xdr:nvPicPr>
            <xdr:cNvPr id="8" name="Picture 7">
              <a:extLst>
                <a:ext uri="{FF2B5EF4-FFF2-40B4-BE49-F238E27FC236}">
                  <a16:creationId xmlns:a16="http://schemas.microsoft.com/office/drawing/2014/main" id="{C74114A6-943F-4527-871A-9F6E89B083B1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accessory_image_05" spid="_x0000_s2769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2285" t="4398" r="2779" b="5093"/>
            <a:stretch>
              <a:fillRect/>
            </a:stretch>
          </xdr:blipFill>
          <xdr:spPr>
            <a:xfrm>
              <a:off x="7328297" y="7018734"/>
              <a:ext cx="1148953" cy="547688"/>
            </a:xfrm>
            <a:prstGeom prst="rect">
              <a:avLst/>
            </a:prstGeom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178594</xdr:colOff>
          <xdr:row>17</xdr:row>
          <xdr:rowOff>71437</xdr:rowOff>
        </xdr:from>
        <xdr:to>
          <xdr:col>3</xdr:col>
          <xdr:colOff>1333500</xdr:colOff>
          <xdr:row>17</xdr:row>
          <xdr:rowOff>625078</xdr:rowOff>
        </xdr:to>
        <xdr:pic>
          <xdr:nvPicPr>
            <xdr:cNvPr id="9" name="Picture 8">
              <a:extLst>
                <a:ext uri="{FF2B5EF4-FFF2-40B4-BE49-F238E27FC236}">
                  <a16:creationId xmlns:a16="http://schemas.microsoft.com/office/drawing/2014/main" id="{C391575B-71E5-4AC0-A496-7B97E9B68E32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accessory_image_06" spid="_x0000_s2770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1794" t="4398" r="2778" b="4109"/>
            <a:stretch>
              <a:fillRect/>
            </a:stretch>
          </xdr:blipFill>
          <xdr:spPr>
            <a:xfrm>
              <a:off x="7322344" y="7697390"/>
              <a:ext cx="1154906" cy="553641"/>
            </a:xfrm>
            <a:prstGeom prst="rect">
              <a:avLst/>
            </a:prstGeom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172641</xdr:colOff>
          <xdr:row>18</xdr:row>
          <xdr:rowOff>65485</xdr:rowOff>
        </xdr:from>
        <xdr:to>
          <xdr:col>3</xdr:col>
          <xdr:colOff>1333500</xdr:colOff>
          <xdr:row>18</xdr:row>
          <xdr:rowOff>613173</xdr:rowOff>
        </xdr:to>
        <xdr:pic>
          <xdr:nvPicPr>
            <xdr:cNvPr id="10" name="Picture 9">
              <a:extLst>
                <a:ext uri="{FF2B5EF4-FFF2-40B4-BE49-F238E27FC236}">
                  <a16:creationId xmlns:a16="http://schemas.microsoft.com/office/drawing/2014/main" id="{0BAB9CCD-E12B-4A2A-8880-AAC5A337F1AD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accessory_image_07" spid="_x0000_s2771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1302" t="3415" r="2779" b="6077"/>
            <a:stretch>
              <a:fillRect/>
            </a:stretch>
          </xdr:blipFill>
          <xdr:spPr>
            <a:xfrm>
              <a:off x="7316391" y="8370094"/>
              <a:ext cx="1160859" cy="547688"/>
            </a:xfrm>
            <a:prstGeom prst="rect">
              <a:avLst/>
            </a:prstGeom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19</xdr:row>
          <xdr:rowOff>65484</xdr:rowOff>
        </xdr:from>
        <xdr:to>
          <xdr:col>3</xdr:col>
          <xdr:colOff>1345406</xdr:colOff>
          <xdr:row>19</xdr:row>
          <xdr:rowOff>619126</xdr:rowOff>
        </xdr:to>
        <xdr:pic>
          <xdr:nvPicPr>
            <xdr:cNvPr id="11" name="Picture 10">
              <a:extLst>
                <a:ext uri="{FF2B5EF4-FFF2-40B4-BE49-F238E27FC236}">
                  <a16:creationId xmlns:a16="http://schemas.microsoft.com/office/drawing/2014/main" id="{1E521CB7-6C56-469F-85FC-FDD6D2718741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accessory_image_08" spid="_x0000_s2772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 l="1851" t="3414" r="2720" b="5094"/>
            <a:stretch>
              <a:fillRect/>
            </a:stretch>
          </xdr:blipFill>
          <xdr:spPr>
            <a:xfrm>
              <a:off x="7334250" y="9048750"/>
              <a:ext cx="1154906" cy="553642"/>
            </a:xfrm>
            <a:prstGeom prst="rect">
              <a:avLst/>
            </a:prstGeom>
          </xdr:spPr>
        </xdr:pic>
        <xdr:clientData fLocksWithSheet="0"/>
      </xdr:twoCellAnchor>
    </mc:Choice>
    <mc:Fallback/>
  </mc:AlternateContent>
  <xdr:twoCellAnchor>
    <xdr:from>
      <xdr:col>2</xdr:col>
      <xdr:colOff>33619</xdr:colOff>
      <xdr:row>0</xdr:row>
      <xdr:rowOff>224116</xdr:rowOff>
    </xdr:from>
    <xdr:to>
      <xdr:col>2</xdr:col>
      <xdr:colOff>862855</xdr:colOff>
      <xdr:row>0</xdr:row>
      <xdr:rowOff>537881</xdr:rowOff>
    </xdr:to>
    <xdr:sp macro="[0]!Clearcells" textlink="">
      <xdr:nvSpPr>
        <xdr:cNvPr id="12" name="Rectangle: Rounded Corners 11">
          <a:extLst>
            <a:ext uri="{FF2B5EF4-FFF2-40B4-BE49-F238E27FC236}">
              <a16:creationId xmlns:a16="http://schemas.microsoft.com/office/drawing/2014/main" id="{202207F3-5452-4C36-8C1D-30F545E9D2E0}"/>
            </a:ext>
          </a:extLst>
        </xdr:cNvPr>
        <xdr:cNvSpPr/>
      </xdr:nvSpPr>
      <xdr:spPr>
        <a:xfrm>
          <a:off x="2700619" y="224116"/>
          <a:ext cx="829236" cy="313765"/>
        </a:xfrm>
        <a:prstGeom prst="roundRect">
          <a:avLst/>
        </a:prstGeom>
        <a:solidFill>
          <a:srgbClr val="1591F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200" b="0"/>
            <a:t>Clear all</a:t>
          </a:r>
          <a:endParaRPr lang="nl-BE" sz="1050" b="0"/>
        </a:p>
      </xdr:txBody>
    </xdr:sp>
    <xdr:clientData/>
  </xdr:twoCellAnchor>
  <xdr:twoCellAnchor editAs="oneCell">
    <xdr:from>
      <xdr:col>1</xdr:col>
      <xdr:colOff>171211</xdr:colOff>
      <xdr:row>0</xdr:row>
      <xdr:rowOff>78681</xdr:rowOff>
    </xdr:from>
    <xdr:to>
      <xdr:col>1</xdr:col>
      <xdr:colOff>1956308</xdr:colOff>
      <xdr:row>0</xdr:row>
      <xdr:rowOff>653399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AEF5A47-0A71-4C40-B65A-5174FF94F9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0811" y="78681"/>
          <a:ext cx="1785097" cy="574718"/>
        </a:xfrm>
        <a:prstGeom prst="rect">
          <a:avLst/>
        </a:prstGeom>
      </xdr:spPr>
    </xdr:pic>
    <xdr:clientData/>
  </xdr:twoCellAnchor>
  <xdr:twoCellAnchor editAs="oneCell">
    <xdr:from>
      <xdr:col>2</xdr:col>
      <xdr:colOff>5616071</xdr:colOff>
      <xdr:row>0</xdr:row>
      <xdr:rowOff>68356</xdr:rowOff>
    </xdr:from>
    <xdr:to>
      <xdr:col>3</xdr:col>
      <xdr:colOff>1345028</xdr:colOff>
      <xdr:row>0</xdr:row>
      <xdr:rowOff>704456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7E2834D9-8656-4677-9A51-17BA7E22A3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02121" y="68356"/>
          <a:ext cx="1615407" cy="6361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11</xdr:row>
          <xdr:rowOff>76200</xdr:rowOff>
        </xdr:from>
        <xdr:to>
          <xdr:col>3</xdr:col>
          <xdr:colOff>1152525</xdr:colOff>
          <xdr:row>11</xdr:row>
          <xdr:rowOff>600075</xdr:rowOff>
        </xdr:to>
        <xdr:pic>
          <xdr:nvPicPr>
            <xdr:cNvPr id="8330" name="Picture 1">
              <a:extLst>
                <a:ext uri="{FF2B5EF4-FFF2-40B4-BE49-F238E27FC236}">
                  <a16:creationId xmlns:a16="http://schemas.microsoft.com/office/drawing/2014/main" id="{40001674-84F5-4BC0-B1B9-5988B966299E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camera_images" spid="_x0000_s2773"/>
                </a:ext>
              </a:extLst>
            </xdr:cNvPicPr>
          </xdr:nvPicPr>
          <xdr:blipFill>
            <a:blip xmlns:r="http://schemas.openxmlformats.org/officeDocument/2006/relationships" r:embed="rId1"/>
            <a:srcRect l="9232" t="5618" r="7722" b="7535"/>
            <a:stretch>
              <a:fillRect/>
            </a:stretch>
          </xdr:blipFill>
          <xdr:spPr bwMode="auto">
            <a:xfrm>
              <a:off x="8829675" y="2595033"/>
              <a:ext cx="895350" cy="5238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12</xdr:row>
          <xdr:rowOff>76200</xdr:rowOff>
        </xdr:from>
        <xdr:to>
          <xdr:col>3</xdr:col>
          <xdr:colOff>1304925</xdr:colOff>
          <xdr:row>12</xdr:row>
          <xdr:rowOff>600075</xdr:rowOff>
        </xdr:to>
        <xdr:pic>
          <xdr:nvPicPr>
            <xdr:cNvPr id="8331" name="Picture 2">
              <a:extLst>
                <a:ext uri="{FF2B5EF4-FFF2-40B4-BE49-F238E27FC236}">
                  <a16:creationId xmlns:a16="http://schemas.microsoft.com/office/drawing/2014/main" id="{2EA84A5F-EC4C-465E-AEAB-EF1226FE091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ccessory_image_01" spid="_x0000_s2774"/>
                </a:ext>
              </a:extLst>
            </xdr:cNvPicPr>
          </xdr:nvPicPr>
          <xdr:blipFill>
            <a:blip xmlns:r="http://schemas.openxmlformats.org/officeDocument/2006/relationships" r:embed="rId1"/>
            <a:srcRect l="5492" t="4532" r="4948" b="8621"/>
            <a:stretch>
              <a:fillRect/>
            </a:stretch>
          </xdr:blipFill>
          <xdr:spPr bwMode="auto">
            <a:xfrm>
              <a:off x="8791575" y="3276600"/>
              <a:ext cx="1085850" cy="5238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13</xdr:row>
          <xdr:rowOff>66675</xdr:rowOff>
        </xdr:from>
        <xdr:to>
          <xdr:col>3</xdr:col>
          <xdr:colOff>1323975</xdr:colOff>
          <xdr:row>13</xdr:row>
          <xdr:rowOff>619125</xdr:rowOff>
        </xdr:to>
        <xdr:pic>
          <xdr:nvPicPr>
            <xdr:cNvPr id="8332" name="Picture 4">
              <a:extLst>
                <a:ext uri="{FF2B5EF4-FFF2-40B4-BE49-F238E27FC236}">
                  <a16:creationId xmlns:a16="http://schemas.microsoft.com/office/drawing/2014/main" id="{ACD2C107-1B7F-4DA4-AD0D-AE3BFB6049F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ccessory_image_02" spid="_x0000_s2775"/>
                </a:ext>
              </a:extLst>
            </xdr:cNvPicPr>
          </xdr:nvPicPr>
          <xdr:blipFill>
            <a:blip xmlns:r="http://schemas.openxmlformats.org/officeDocument/2006/relationships" r:embed="rId1"/>
            <a:srcRect l="2779" t="3448" r="3320" b="5363"/>
            <a:stretch>
              <a:fillRect/>
            </a:stretch>
          </xdr:blipFill>
          <xdr:spPr bwMode="auto">
            <a:xfrm>
              <a:off x="8763000" y="3943350"/>
              <a:ext cx="1133475" cy="5524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14</xdr:row>
          <xdr:rowOff>57150</xdr:rowOff>
        </xdr:from>
        <xdr:to>
          <xdr:col>3</xdr:col>
          <xdr:colOff>1323975</xdr:colOff>
          <xdr:row>14</xdr:row>
          <xdr:rowOff>609600</xdr:rowOff>
        </xdr:to>
        <xdr:pic>
          <xdr:nvPicPr>
            <xdr:cNvPr id="8333" name="Picture 5">
              <a:extLst>
                <a:ext uri="{FF2B5EF4-FFF2-40B4-BE49-F238E27FC236}">
                  <a16:creationId xmlns:a16="http://schemas.microsoft.com/office/drawing/2014/main" id="{D6C6B708-1788-478E-93AD-FCB75D790F5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ccessory_image_03" spid="_x0000_s2776"/>
                </a:ext>
              </a:extLst>
            </xdr:cNvPicPr>
          </xdr:nvPicPr>
          <xdr:blipFill>
            <a:blip xmlns:r="http://schemas.openxmlformats.org/officeDocument/2006/relationships" r:embed="rId1"/>
            <a:srcRect l="2777" t="2431" r="3268" b="7060"/>
            <a:stretch>
              <a:fillRect/>
            </a:stretch>
          </xdr:blipFill>
          <xdr:spPr bwMode="auto">
            <a:xfrm>
              <a:off x="8763000" y="4610100"/>
              <a:ext cx="1133475" cy="5524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15</xdr:row>
          <xdr:rowOff>66675</xdr:rowOff>
        </xdr:from>
        <xdr:to>
          <xdr:col>3</xdr:col>
          <xdr:colOff>1343025</xdr:colOff>
          <xdr:row>15</xdr:row>
          <xdr:rowOff>619125</xdr:rowOff>
        </xdr:to>
        <xdr:pic>
          <xdr:nvPicPr>
            <xdr:cNvPr id="8334" name="Picture 6">
              <a:extLst>
                <a:ext uri="{FF2B5EF4-FFF2-40B4-BE49-F238E27FC236}">
                  <a16:creationId xmlns:a16="http://schemas.microsoft.com/office/drawing/2014/main" id="{C86BD9F6-4DA2-42DF-AF79-9F18938AB989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ccessory_image_04" spid="_x0000_s2777"/>
                </a:ext>
              </a:extLst>
            </xdr:cNvPicPr>
          </xdr:nvPicPr>
          <xdr:blipFill>
            <a:blip xmlns:r="http://schemas.openxmlformats.org/officeDocument/2006/relationships" r:embed="rId1"/>
            <a:srcRect l="1793" t="3413" r="2286" b="5093"/>
            <a:stretch>
              <a:fillRect/>
            </a:stretch>
          </xdr:blipFill>
          <xdr:spPr bwMode="auto">
            <a:xfrm>
              <a:off x="8753475" y="5295900"/>
              <a:ext cx="1162050" cy="5524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16</xdr:row>
          <xdr:rowOff>66675</xdr:rowOff>
        </xdr:from>
        <xdr:to>
          <xdr:col>3</xdr:col>
          <xdr:colOff>1333500</xdr:colOff>
          <xdr:row>16</xdr:row>
          <xdr:rowOff>619125</xdr:rowOff>
        </xdr:to>
        <xdr:pic>
          <xdr:nvPicPr>
            <xdr:cNvPr id="8335" name="Picture 7">
              <a:extLst>
                <a:ext uri="{FF2B5EF4-FFF2-40B4-BE49-F238E27FC236}">
                  <a16:creationId xmlns:a16="http://schemas.microsoft.com/office/drawing/2014/main" id="{96960B73-B9BA-4C04-BAF3-5F950DF54B3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ccessory_image_05" spid="_x0000_s2778"/>
                </a:ext>
              </a:extLst>
            </xdr:cNvPicPr>
          </xdr:nvPicPr>
          <xdr:blipFill>
            <a:blip xmlns:r="http://schemas.openxmlformats.org/officeDocument/2006/relationships" r:embed="rId1"/>
            <a:srcRect l="2284" t="4398" r="2779" b="5093"/>
            <a:stretch>
              <a:fillRect/>
            </a:stretch>
          </xdr:blipFill>
          <xdr:spPr bwMode="auto">
            <a:xfrm>
              <a:off x="8753475" y="5972175"/>
              <a:ext cx="1152525" cy="5524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17</xdr:row>
          <xdr:rowOff>66675</xdr:rowOff>
        </xdr:from>
        <xdr:to>
          <xdr:col>3</xdr:col>
          <xdr:colOff>1333500</xdr:colOff>
          <xdr:row>17</xdr:row>
          <xdr:rowOff>628650</xdr:rowOff>
        </xdr:to>
        <xdr:pic>
          <xdr:nvPicPr>
            <xdr:cNvPr id="8336" name="Picture 8">
              <a:extLst>
                <a:ext uri="{FF2B5EF4-FFF2-40B4-BE49-F238E27FC236}">
                  <a16:creationId xmlns:a16="http://schemas.microsoft.com/office/drawing/2014/main" id="{8CAE0316-C6EC-4E17-A3E8-4FB8D1512F7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ccessory_image_06" spid="_x0000_s2779"/>
                </a:ext>
              </a:extLst>
            </xdr:cNvPicPr>
          </xdr:nvPicPr>
          <xdr:blipFill>
            <a:blip xmlns:r="http://schemas.openxmlformats.org/officeDocument/2006/relationships" r:embed="rId1"/>
            <a:srcRect l="1794" t="4398" r="2779" b="4109"/>
            <a:stretch>
              <a:fillRect/>
            </a:stretch>
          </xdr:blipFill>
          <xdr:spPr bwMode="auto">
            <a:xfrm>
              <a:off x="8753475" y="6648450"/>
              <a:ext cx="1152525" cy="56197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18</xdr:row>
          <xdr:rowOff>66675</xdr:rowOff>
        </xdr:from>
        <xdr:to>
          <xdr:col>3</xdr:col>
          <xdr:colOff>1333500</xdr:colOff>
          <xdr:row>18</xdr:row>
          <xdr:rowOff>609600</xdr:rowOff>
        </xdr:to>
        <xdr:pic>
          <xdr:nvPicPr>
            <xdr:cNvPr id="8337" name="Picture 9">
              <a:extLst>
                <a:ext uri="{FF2B5EF4-FFF2-40B4-BE49-F238E27FC236}">
                  <a16:creationId xmlns:a16="http://schemas.microsoft.com/office/drawing/2014/main" id="{6CBF22A4-9B66-44D5-A2C1-1EFC002BABF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ccessory_image_07" spid="_x0000_s2780"/>
                </a:ext>
              </a:extLst>
            </xdr:cNvPicPr>
          </xdr:nvPicPr>
          <xdr:blipFill>
            <a:blip xmlns:r="http://schemas.openxmlformats.org/officeDocument/2006/relationships" r:embed="rId1"/>
            <a:srcRect l="1302" t="3415" r="2779" b="6078"/>
            <a:stretch>
              <a:fillRect/>
            </a:stretch>
          </xdr:blipFill>
          <xdr:spPr bwMode="auto">
            <a:xfrm>
              <a:off x="8743950" y="7324725"/>
              <a:ext cx="1162050" cy="54292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19</xdr:row>
          <xdr:rowOff>66675</xdr:rowOff>
        </xdr:from>
        <xdr:to>
          <xdr:col>3</xdr:col>
          <xdr:colOff>1343025</xdr:colOff>
          <xdr:row>19</xdr:row>
          <xdr:rowOff>619125</xdr:rowOff>
        </xdr:to>
        <xdr:pic>
          <xdr:nvPicPr>
            <xdr:cNvPr id="8338" name="Picture 10">
              <a:extLst>
                <a:ext uri="{FF2B5EF4-FFF2-40B4-BE49-F238E27FC236}">
                  <a16:creationId xmlns:a16="http://schemas.microsoft.com/office/drawing/2014/main" id="{6D8ED049-E551-49C3-B30E-5D09C70C332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accessory_image_08" spid="_x0000_s2781"/>
                </a:ext>
              </a:extLst>
            </xdr:cNvPicPr>
          </xdr:nvPicPr>
          <xdr:blipFill>
            <a:blip xmlns:r="http://schemas.openxmlformats.org/officeDocument/2006/relationships" r:embed="rId1"/>
            <a:srcRect l="1851" t="3413" r="2721" b="5093"/>
            <a:stretch>
              <a:fillRect/>
            </a:stretch>
          </xdr:blipFill>
          <xdr:spPr bwMode="auto">
            <a:xfrm>
              <a:off x="8763000" y="8001000"/>
              <a:ext cx="1152525" cy="55245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248473</xdr:colOff>
      <xdr:row>3</xdr:row>
      <xdr:rowOff>179130</xdr:rowOff>
    </xdr:from>
    <xdr:to>
      <xdr:col>3</xdr:col>
      <xdr:colOff>797858</xdr:colOff>
      <xdr:row>3</xdr:row>
      <xdr:rowOff>486786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D343FF4-0A7C-4868-838F-C8CDB9E23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1238" y="1579865"/>
          <a:ext cx="549385" cy="30765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248471</xdr:colOff>
      <xdr:row>4</xdr:row>
      <xdr:rowOff>161200</xdr:rowOff>
    </xdr:from>
    <xdr:to>
      <xdr:col>3</xdr:col>
      <xdr:colOff>797856</xdr:colOff>
      <xdr:row>4</xdr:row>
      <xdr:rowOff>468856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83915C6-CEAC-42E2-A42F-9143D1B0CE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1236" y="2167053"/>
          <a:ext cx="549385" cy="30765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193954</xdr:colOff>
      <xdr:row>5</xdr:row>
      <xdr:rowOff>71503</xdr:rowOff>
    </xdr:from>
    <xdr:to>
      <xdr:col>3</xdr:col>
      <xdr:colOff>870826</xdr:colOff>
      <xdr:row>5</xdr:row>
      <xdr:rowOff>450551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3206C63-2A3C-4A0B-BAE1-60E396C20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6719" y="2682474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193954</xdr:colOff>
      <xdr:row>6</xdr:row>
      <xdr:rowOff>87192</xdr:rowOff>
    </xdr:from>
    <xdr:to>
      <xdr:col>3</xdr:col>
      <xdr:colOff>870826</xdr:colOff>
      <xdr:row>6</xdr:row>
      <xdr:rowOff>466240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628BFC3-F575-4BF7-B11C-44DCD1F21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6719" y="3303280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193954</xdr:colOff>
      <xdr:row>7</xdr:row>
      <xdr:rowOff>114085</xdr:rowOff>
    </xdr:from>
    <xdr:to>
      <xdr:col>3</xdr:col>
      <xdr:colOff>870826</xdr:colOff>
      <xdr:row>7</xdr:row>
      <xdr:rowOff>493133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8C75B27-B89F-46B4-84D6-1A2159E5D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6719" y="3935291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193954</xdr:colOff>
      <xdr:row>8</xdr:row>
      <xdr:rowOff>163391</xdr:rowOff>
    </xdr:from>
    <xdr:to>
      <xdr:col>3</xdr:col>
      <xdr:colOff>870826</xdr:colOff>
      <xdr:row>8</xdr:row>
      <xdr:rowOff>542439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62BC51B9-5E7E-4FB4-AE43-E1B338539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6719" y="4589715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182748</xdr:colOff>
      <xdr:row>9</xdr:row>
      <xdr:rowOff>134256</xdr:rowOff>
    </xdr:from>
    <xdr:to>
      <xdr:col>3</xdr:col>
      <xdr:colOff>859620</xdr:colOff>
      <xdr:row>9</xdr:row>
      <xdr:rowOff>513304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361EE05C-7EE9-426F-BA3C-0F2888EE1D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513" y="5165697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182748</xdr:colOff>
      <xdr:row>10</xdr:row>
      <xdr:rowOff>138740</xdr:rowOff>
    </xdr:from>
    <xdr:to>
      <xdr:col>3</xdr:col>
      <xdr:colOff>859620</xdr:colOff>
      <xdr:row>10</xdr:row>
      <xdr:rowOff>517788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26B9071-F882-432E-BDCC-3476F06E4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513" y="5775299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182748</xdr:colOff>
      <xdr:row>11</xdr:row>
      <xdr:rowOff>154429</xdr:rowOff>
    </xdr:from>
    <xdr:to>
      <xdr:col>3</xdr:col>
      <xdr:colOff>859620</xdr:colOff>
      <xdr:row>11</xdr:row>
      <xdr:rowOff>533477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C95FB3B0-59FF-4100-8790-4B45C1EEE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513" y="6396105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182748</xdr:colOff>
      <xdr:row>12</xdr:row>
      <xdr:rowOff>158911</xdr:rowOff>
    </xdr:from>
    <xdr:to>
      <xdr:col>3</xdr:col>
      <xdr:colOff>859620</xdr:colOff>
      <xdr:row>12</xdr:row>
      <xdr:rowOff>537959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14666C0-4961-4DCB-8310-914C6D0F1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513" y="7005705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182748</xdr:colOff>
      <xdr:row>13</xdr:row>
      <xdr:rowOff>163393</xdr:rowOff>
    </xdr:from>
    <xdr:to>
      <xdr:col>3</xdr:col>
      <xdr:colOff>859620</xdr:colOff>
      <xdr:row>13</xdr:row>
      <xdr:rowOff>542441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6EA88EC-7886-4492-B6AE-020B22F74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513" y="7615305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182748</xdr:colOff>
      <xdr:row>14</xdr:row>
      <xdr:rowOff>116328</xdr:rowOff>
    </xdr:from>
    <xdr:to>
      <xdr:col>3</xdr:col>
      <xdr:colOff>859620</xdr:colOff>
      <xdr:row>14</xdr:row>
      <xdr:rowOff>495376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67150256-BA6C-4214-B812-F51C0E127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513" y="8173357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182748</xdr:colOff>
      <xdr:row>15</xdr:row>
      <xdr:rowOff>120810</xdr:rowOff>
    </xdr:from>
    <xdr:to>
      <xdr:col>3</xdr:col>
      <xdr:colOff>859620</xdr:colOff>
      <xdr:row>15</xdr:row>
      <xdr:rowOff>499858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9CDDED97-E95A-4D5D-B12A-D6A70356C4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5513" y="8782957"/>
          <a:ext cx="676872" cy="3790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225170</xdr:colOff>
      <xdr:row>27</xdr:row>
      <xdr:rowOff>145534</xdr:rowOff>
    </xdr:from>
    <xdr:to>
      <xdr:col>3</xdr:col>
      <xdr:colOff>902042</xdr:colOff>
      <xdr:row>27</xdr:row>
      <xdr:rowOff>530378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93A37B10-F8F2-4D3F-9F2D-6B9FC814F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911" y="16830706"/>
          <a:ext cx="676872" cy="38484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225170</xdr:colOff>
      <xdr:row>28</xdr:row>
      <xdr:rowOff>122801</xdr:rowOff>
    </xdr:from>
    <xdr:to>
      <xdr:col>3</xdr:col>
      <xdr:colOff>902042</xdr:colOff>
      <xdr:row>28</xdr:row>
      <xdr:rowOff>507645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6BD1B74-9E23-42EC-8B98-781D629F8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911" y="17418887"/>
          <a:ext cx="676872" cy="38484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225170</xdr:colOff>
      <xdr:row>29</xdr:row>
      <xdr:rowOff>127283</xdr:rowOff>
    </xdr:from>
    <xdr:to>
      <xdr:col>3</xdr:col>
      <xdr:colOff>902042</xdr:colOff>
      <xdr:row>29</xdr:row>
      <xdr:rowOff>512128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3C874C28-CEC0-497E-8F1D-B69A8C319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911" y="18034283"/>
          <a:ext cx="676872" cy="38484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225170</xdr:colOff>
      <xdr:row>30</xdr:row>
      <xdr:rowOff>142972</xdr:rowOff>
    </xdr:from>
    <xdr:to>
      <xdr:col>3</xdr:col>
      <xdr:colOff>902042</xdr:colOff>
      <xdr:row>30</xdr:row>
      <xdr:rowOff>527816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F54C096A-CE6C-4787-A8DF-0A8B936A1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911" y="18660886"/>
          <a:ext cx="676872" cy="38484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227417</xdr:colOff>
      <xdr:row>16</xdr:row>
      <xdr:rowOff>74298</xdr:rowOff>
    </xdr:from>
    <xdr:to>
      <xdr:col>3</xdr:col>
      <xdr:colOff>691398</xdr:colOff>
      <xdr:row>16</xdr:row>
      <xdr:rowOff>544074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8DEEDC40-CAF0-4F36-AA9E-B3B9F40E1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5158" y="10039419"/>
          <a:ext cx="463981" cy="46977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213674</xdr:colOff>
      <xdr:row>17</xdr:row>
      <xdr:rowOff>51432</xdr:rowOff>
    </xdr:from>
    <xdr:to>
      <xdr:col>3</xdr:col>
      <xdr:colOff>677655</xdr:colOff>
      <xdr:row>17</xdr:row>
      <xdr:rowOff>521209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50CD6E05-D595-4CD3-BF12-4D5BD0885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1415" y="10627466"/>
          <a:ext cx="463981" cy="469777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213674</xdr:colOff>
      <xdr:row>18</xdr:row>
      <xdr:rowOff>55914</xdr:rowOff>
    </xdr:from>
    <xdr:to>
      <xdr:col>3</xdr:col>
      <xdr:colOff>677655</xdr:colOff>
      <xdr:row>18</xdr:row>
      <xdr:rowOff>525692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C8E5BEE-631C-4025-9A7A-859E69CD9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1415" y="11242862"/>
          <a:ext cx="463981" cy="46977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213674</xdr:colOff>
      <xdr:row>19</xdr:row>
      <xdr:rowOff>60397</xdr:rowOff>
    </xdr:from>
    <xdr:to>
      <xdr:col>3</xdr:col>
      <xdr:colOff>677655</xdr:colOff>
      <xdr:row>19</xdr:row>
      <xdr:rowOff>530174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1CFCCF8E-C9D1-47E3-8FAE-05A67C14D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1415" y="11858259"/>
          <a:ext cx="463981" cy="469777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213674</xdr:colOff>
      <xdr:row>20</xdr:row>
      <xdr:rowOff>64879</xdr:rowOff>
    </xdr:from>
    <xdr:to>
      <xdr:col>3</xdr:col>
      <xdr:colOff>677655</xdr:colOff>
      <xdr:row>20</xdr:row>
      <xdr:rowOff>534656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E7CB37A2-427D-4CAA-A9CD-4E576D39F9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1415" y="12473655"/>
          <a:ext cx="463981" cy="469777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244381</xdr:colOff>
      <xdr:row>20</xdr:row>
      <xdr:rowOff>606759</xdr:rowOff>
    </xdr:from>
    <xdr:to>
      <xdr:col>3</xdr:col>
      <xdr:colOff>921253</xdr:colOff>
      <xdr:row>22</xdr:row>
      <xdr:rowOff>72082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EEE7F7C0-E6D1-42EA-9A2C-DE8597833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2122" y="13015535"/>
          <a:ext cx="676872" cy="68715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244381</xdr:colOff>
      <xdr:row>23</xdr:row>
      <xdr:rowOff>4810</xdr:rowOff>
    </xdr:from>
    <xdr:to>
      <xdr:col>3</xdr:col>
      <xdr:colOff>921253</xdr:colOff>
      <xdr:row>24</xdr:row>
      <xdr:rowOff>81046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F157AA7-0376-4DDB-AFA3-AE7A2070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2122" y="14246327"/>
          <a:ext cx="676872" cy="68715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244381</xdr:colOff>
      <xdr:row>25</xdr:row>
      <xdr:rowOff>13775</xdr:rowOff>
    </xdr:from>
    <xdr:to>
      <xdr:col>3</xdr:col>
      <xdr:colOff>921253</xdr:colOff>
      <xdr:row>26</xdr:row>
      <xdr:rowOff>90012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3858BDE5-2BA0-4A2D-A8E9-CB854D7829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2122" y="15477120"/>
          <a:ext cx="676872" cy="68715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156883</xdr:colOff>
      <xdr:row>22</xdr:row>
      <xdr:rowOff>86386</xdr:rowOff>
    </xdr:from>
    <xdr:to>
      <xdr:col>3</xdr:col>
      <xdr:colOff>1031576</xdr:colOff>
      <xdr:row>22</xdr:row>
      <xdr:rowOff>582010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E7860C2C-C770-44A9-904C-F3549BD36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94624" y="13716989"/>
          <a:ext cx="874693" cy="49562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190502</xdr:colOff>
      <xdr:row>24</xdr:row>
      <xdr:rowOff>101179</xdr:rowOff>
    </xdr:from>
    <xdr:to>
      <xdr:col>3</xdr:col>
      <xdr:colOff>1065195</xdr:colOff>
      <xdr:row>24</xdr:row>
      <xdr:rowOff>596804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9B156877-9B8B-4FB9-8B0D-F6611F886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8243" y="14953610"/>
          <a:ext cx="874693" cy="49562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190502</xdr:colOff>
      <xdr:row>26</xdr:row>
      <xdr:rowOff>110144</xdr:rowOff>
    </xdr:from>
    <xdr:to>
      <xdr:col>3</xdr:col>
      <xdr:colOff>1065195</xdr:colOff>
      <xdr:row>27</xdr:row>
      <xdr:rowOff>650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83FC1383-D564-49C2-BFAE-066B6C503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8243" y="16184403"/>
          <a:ext cx="874693" cy="49562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175146</xdr:colOff>
      <xdr:row>31</xdr:row>
      <xdr:rowOff>122612</xdr:rowOff>
    </xdr:from>
    <xdr:to>
      <xdr:col>3</xdr:col>
      <xdr:colOff>957139</xdr:colOff>
      <xdr:row>31</xdr:row>
      <xdr:rowOff>566323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221D07CA-3697-4FD4-B91D-8CD3B572A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2887" y="19251440"/>
          <a:ext cx="781993" cy="44371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175146</xdr:colOff>
      <xdr:row>32</xdr:row>
      <xdr:rowOff>74821</xdr:rowOff>
    </xdr:from>
    <xdr:to>
      <xdr:col>3</xdr:col>
      <xdr:colOff>957139</xdr:colOff>
      <xdr:row>32</xdr:row>
      <xdr:rowOff>520533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F598BC0-31CA-4181-A704-CEF73428B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8885" y="19878538"/>
          <a:ext cx="781993" cy="44571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175146</xdr:colOff>
      <xdr:row>33</xdr:row>
      <xdr:rowOff>79304</xdr:rowOff>
    </xdr:from>
    <xdr:to>
      <xdr:col>3</xdr:col>
      <xdr:colOff>957139</xdr:colOff>
      <xdr:row>33</xdr:row>
      <xdr:rowOff>525015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D4E443C7-4FD5-4C4E-BED0-0228577451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8885" y="20495934"/>
          <a:ext cx="781993" cy="44571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175146</xdr:colOff>
      <xdr:row>34</xdr:row>
      <xdr:rowOff>83786</xdr:rowOff>
    </xdr:from>
    <xdr:to>
      <xdr:col>3</xdr:col>
      <xdr:colOff>957139</xdr:colOff>
      <xdr:row>34</xdr:row>
      <xdr:rowOff>529498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DACFAA43-F52C-4EAD-8853-0146D4B104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8885" y="21113329"/>
          <a:ext cx="781993" cy="44571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175146</xdr:colOff>
      <xdr:row>35</xdr:row>
      <xdr:rowOff>88268</xdr:rowOff>
    </xdr:from>
    <xdr:to>
      <xdr:col>3</xdr:col>
      <xdr:colOff>957139</xdr:colOff>
      <xdr:row>35</xdr:row>
      <xdr:rowOff>533980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30EED243-C7A1-45E4-A804-90BBDB4D5A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8885" y="21730725"/>
          <a:ext cx="781993" cy="44571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175146</xdr:colOff>
      <xdr:row>36</xdr:row>
      <xdr:rowOff>92751</xdr:rowOff>
    </xdr:from>
    <xdr:to>
      <xdr:col>3</xdr:col>
      <xdr:colOff>957139</xdr:colOff>
      <xdr:row>36</xdr:row>
      <xdr:rowOff>538462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842BBC2B-93D0-4121-8D28-28E45934A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8885" y="22348121"/>
          <a:ext cx="781993" cy="44571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175146</xdr:colOff>
      <xdr:row>37</xdr:row>
      <xdr:rowOff>97233</xdr:rowOff>
    </xdr:from>
    <xdr:to>
      <xdr:col>3</xdr:col>
      <xdr:colOff>957139</xdr:colOff>
      <xdr:row>37</xdr:row>
      <xdr:rowOff>542944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46A2A1B-95C6-4362-B0F7-CB52F015D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8885" y="22965516"/>
          <a:ext cx="781993" cy="44571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212492</xdr:colOff>
      <xdr:row>37</xdr:row>
      <xdr:rowOff>596058</xdr:rowOff>
    </xdr:from>
    <xdr:to>
      <xdr:col>3</xdr:col>
      <xdr:colOff>921119</xdr:colOff>
      <xdr:row>39</xdr:row>
      <xdr:rowOff>91137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DBE757BA-F81A-4E24-83DC-6E283AC387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6231" y="23464341"/>
          <a:ext cx="708627" cy="72090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212492</xdr:colOff>
      <xdr:row>39</xdr:row>
      <xdr:rowOff>32318</xdr:rowOff>
    </xdr:from>
    <xdr:to>
      <xdr:col>3</xdr:col>
      <xdr:colOff>921119</xdr:colOff>
      <xdr:row>40</xdr:row>
      <xdr:rowOff>140310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D8DFAD94-75D0-4059-9356-4993CE786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6231" y="24126427"/>
          <a:ext cx="708627" cy="72090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327109</xdr:colOff>
      <xdr:row>47</xdr:row>
      <xdr:rowOff>83973</xdr:rowOff>
    </xdr:from>
    <xdr:to>
      <xdr:col>3</xdr:col>
      <xdr:colOff>910047</xdr:colOff>
      <xdr:row>47</xdr:row>
      <xdr:rowOff>418213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3CE21233-D636-41B4-AFEC-CAC92521E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0848" y="29081386"/>
          <a:ext cx="582938" cy="33424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327109</xdr:colOff>
      <xdr:row>48</xdr:row>
      <xdr:rowOff>88455</xdr:rowOff>
    </xdr:from>
    <xdr:to>
      <xdr:col>3</xdr:col>
      <xdr:colOff>910047</xdr:colOff>
      <xdr:row>48</xdr:row>
      <xdr:rowOff>422695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903C9D24-DB59-4AF3-929F-FA4886FE2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0848" y="29698781"/>
          <a:ext cx="582938" cy="33424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327109</xdr:colOff>
      <xdr:row>49</xdr:row>
      <xdr:rowOff>92937</xdr:rowOff>
    </xdr:from>
    <xdr:to>
      <xdr:col>3</xdr:col>
      <xdr:colOff>910047</xdr:colOff>
      <xdr:row>49</xdr:row>
      <xdr:rowOff>427178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C2E9EFF9-6D2A-437B-8162-092073896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0848" y="30316176"/>
          <a:ext cx="582938" cy="33424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316313</xdr:colOff>
      <xdr:row>50</xdr:row>
      <xdr:rowOff>123274</xdr:rowOff>
    </xdr:from>
    <xdr:to>
      <xdr:col>3</xdr:col>
      <xdr:colOff>865223</xdr:colOff>
      <xdr:row>50</xdr:row>
      <xdr:rowOff>438458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682D0D19-2689-462D-9C0B-E60B3B5DB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052" y="30959426"/>
          <a:ext cx="548910" cy="31518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316313</xdr:colOff>
      <xdr:row>51</xdr:row>
      <xdr:rowOff>127756</xdr:rowOff>
    </xdr:from>
    <xdr:to>
      <xdr:col>3</xdr:col>
      <xdr:colOff>865223</xdr:colOff>
      <xdr:row>51</xdr:row>
      <xdr:rowOff>442940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5B5C2D5B-A5B8-40AE-ACC0-F4625007E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052" y="31576821"/>
          <a:ext cx="548910" cy="31518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316313</xdr:colOff>
      <xdr:row>52</xdr:row>
      <xdr:rowOff>132238</xdr:rowOff>
    </xdr:from>
    <xdr:to>
      <xdr:col>3</xdr:col>
      <xdr:colOff>865223</xdr:colOff>
      <xdr:row>52</xdr:row>
      <xdr:rowOff>447423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C346375E-BE65-4249-848E-CB382EA35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052" y="32194216"/>
          <a:ext cx="548910" cy="31518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316313</xdr:colOff>
      <xdr:row>53</xdr:row>
      <xdr:rowOff>136721</xdr:rowOff>
    </xdr:from>
    <xdr:to>
      <xdr:col>3</xdr:col>
      <xdr:colOff>865223</xdr:colOff>
      <xdr:row>53</xdr:row>
      <xdr:rowOff>451905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9A78C99A-4E61-454C-8917-B762CCE00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052" y="32811612"/>
          <a:ext cx="548910" cy="31518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379108</xdr:colOff>
      <xdr:row>54</xdr:row>
      <xdr:rowOff>87857</xdr:rowOff>
    </xdr:from>
    <xdr:to>
      <xdr:col>3</xdr:col>
      <xdr:colOff>809061</xdr:colOff>
      <xdr:row>54</xdr:row>
      <xdr:rowOff>525605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9F335AAC-7FA9-46A2-B0B6-CEF519EAA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847" y="33375661"/>
          <a:ext cx="429953" cy="4377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379108</xdr:colOff>
      <xdr:row>55</xdr:row>
      <xdr:rowOff>92339</xdr:rowOff>
    </xdr:from>
    <xdr:to>
      <xdr:col>3</xdr:col>
      <xdr:colOff>809061</xdr:colOff>
      <xdr:row>55</xdr:row>
      <xdr:rowOff>530088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CFE44600-7F3F-4B38-9C6F-5737B22BC2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847" y="33993056"/>
          <a:ext cx="429953" cy="43774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355555</xdr:colOff>
      <xdr:row>56</xdr:row>
      <xdr:rowOff>39649</xdr:rowOff>
    </xdr:from>
    <xdr:to>
      <xdr:col>3</xdr:col>
      <xdr:colOff>865223</xdr:colOff>
      <xdr:row>56</xdr:row>
      <xdr:rowOff>557112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A6226A4A-E531-49B0-AA36-5A73C03201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9294" y="34553279"/>
          <a:ext cx="509668" cy="51746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355555</xdr:colOff>
      <xdr:row>57</xdr:row>
      <xdr:rowOff>44131</xdr:rowOff>
    </xdr:from>
    <xdr:to>
      <xdr:col>3</xdr:col>
      <xdr:colOff>865223</xdr:colOff>
      <xdr:row>57</xdr:row>
      <xdr:rowOff>561595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962A4780-BB88-420A-AAB9-A7EF1C59A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9294" y="35170674"/>
          <a:ext cx="509668" cy="51746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355555</xdr:colOff>
      <xdr:row>58</xdr:row>
      <xdr:rowOff>48613</xdr:rowOff>
    </xdr:from>
    <xdr:to>
      <xdr:col>3</xdr:col>
      <xdr:colOff>865223</xdr:colOff>
      <xdr:row>58</xdr:row>
      <xdr:rowOff>566077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A0860303-145D-4D00-B66D-E0A646B11F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9294" y="35788070"/>
          <a:ext cx="509668" cy="51746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355555</xdr:colOff>
      <xdr:row>59</xdr:row>
      <xdr:rowOff>53096</xdr:rowOff>
    </xdr:from>
    <xdr:to>
      <xdr:col>3</xdr:col>
      <xdr:colOff>865223</xdr:colOff>
      <xdr:row>59</xdr:row>
      <xdr:rowOff>570559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B9BC6A31-1934-45A3-8179-32A4B7D77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9294" y="36405466"/>
          <a:ext cx="509668" cy="51746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379109</xdr:colOff>
      <xdr:row>70</xdr:row>
      <xdr:rowOff>128878</xdr:rowOff>
    </xdr:from>
    <xdr:to>
      <xdr:col>3</xdr:col>
      <xdr:colOff>809062</xdr:colOff>
      <xdr:row>70</xdr:row>
      <xdr:rowOff>566626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84F87E90-4DC3-4D1B-A2DF-FDC546CE2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848" y="43223291"/>
          <a:ext cx="429953" cy="4377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379109</xdr:colOff>
      <xdr:row>71</xdr:row>
      <xdr:rowOff>83668</xdr:rowOff>
    </xdr:from>
    <xdr:to>
      <xdr:col>3</xdr:col>
      <xdr:colOff>809062</xdr:colOff>
      <xdr:row>71</xdr:row>
      <xdr:rowOff>521416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F8C1DFA5-153E-4054-9B9B-F068C62B1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848" y="43790994"/>
          <a:ext cx="429953" cy="43774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379109</xdr:colOff>
      <xdr:row>72</xdr:row>
      <xdr:rowOff>88150</xdr:rowOff>
    </xdr:from>
    <xdr:to>
      <xdr:col>3</xdr:col>
      <xdr:colOff>809062</xdr:colOff>
      <xdr:row>72</xdr:row>
      <xdr:rowOff>525899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F989F11E-9905-4F05-8ED7-7CE9C7430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2848" y="44408389"/>
          <a:ext cx="429953" cy="43774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309514</xdr:colOff>
      <xdr:row>73</xdr:row>
      <xdr:rowOff>35991</xdr:rowOff>
    </xdr:from>
    <xdr:to>
      <xdr:col>3</xdr:col>
      <xdr:colOff>898709</xdr:colOff>
      <xdr:row>73</xdr:row>
      <xdr:rowOff>572185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CF9E6759-150E-41F1-88C6-9343F2C853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775"/>
        <a:stretch/>
      </xdr:blipFill>
      <xdr:spPr>
        <a:xfrm>
          <a:off x="4053253" y="44969143"/>
          <a:ext cx="589195" cy="53619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304640</xdr:colOff>
      <xdr:row>75</xdr:row>
      <xdr:rowOff>59926</xdr:rowOff>
    </xdr:from>
    <xdr:to>
      <xdr:col>3</xdr:col>
      <xdr:colOff>893835</xdr:colOff>
      <xdr:row>75</xdr:row>
      <xdr:rowOff>595859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B9654AA-B369-44DB-B83F-548996AB86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534"/>
        <a:stretch/>
      </xdr:blipFill>
      <xdr:spPr>
        <a:xfrm>
          <a:off x="4048379" y="46218904"/>
          <a:ext cx="589195" cy="53593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304640</xdr:colOff>
      <xdr:row>77</xdr:row>
      <xdr:rowOff>44041</xdr:rowOff>
    </xdr:from>
    <xdr:to>
      <xdr:col>3</xdr:col>
      <xdr:colOff>893835</xdr:colOff>
      <xdr:row>77</xdr:row>
      <xdr:rowOff>571692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20356217-A454-44EF-A583-03D330E385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921"/>
        <a:stretch/>
      </xdr:blipFill>
      <xdr:spPr>
        <a:xfrm>
          <a:off x="4048379" y="47428845"/>
          <a:ext cx="589195" cy="52765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323671</xdr:colOff>
      <xdr:row>74</xdr:row>
      <xdr:rowOff>25988</xdr:rowOff>
    </xdr:from>
    <xdr:to>
      <xdr:col>3</xdr:col>
      <xdr:colOff>865093</xdr:colOff>
      <xdr:row>74</xdr:row>
      <xdr:rowOff>579687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B42A16E6-A9A1-4F1E-A9EE-A5B701CD7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7410" y="45572053"/>
          <a:ext cx="541422" cy="55369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318797</xdr:colOff>
      <xdr:row>76</xdr:row>
      <xdr:rowOff>34953</xdr:rowOff>
    </xdr:from>
    <xdr:to>
      <xdr:col>3</xdr:col>
      <xdr:colOff>860219</xdr:colOff>
      <xdr:row>76</xdr:row>
      <xdr:rowOff>588652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5822A680-4312-4E1D-9DF0-1A228C8E1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2536" y="46806844"/>
          <a:ext cx="541422" cy="55369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318797</xdr:colOff>
      <xdr:row>78</xdr:row>
      <xdr:rowOff>19069</xdr:rowOff>
    </xdr:from>
    <xdr:to>
      <xdr:col>3</xdr:col>
      <xdr:colOff>860219</xdr:colOff>
      <xdr:row>78</xdr:row>
      <xdr:rowOff>576081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16C98B8A-5FF0-495A-9DE2-6F53A6623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2536" y="48016786"/>
          <a:ext cx="541422" cy="55701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317063</xdr:colOff>
      <xdr:row>79</xdr:row>
      <xdr:rowOff>73560</xdr:rowOff>
    </xdr:from>
    <xdr:to>
      <xdr:col>3</xdr:col>
      <xdr:colOff>826731</xdr:colOff>
      <xdr:row>79</xdr:row>
      <xdr:rowOff>591023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BBE85AD7-9ED1-460C-88BC-AA7CA922E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802" y="48684190"/>
          <a:ext cx="509668" cy="51746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317063</xdr:colOff>
      <xdr:row>80</xdr:row>
      <xdr:rowOff>61478</xdr:rowOff>
    </xdr:from>
    <xdr:to>
      <xdr:col>3</xdr:col>
      <xdr:colOff>826731</xdr:colOff>
      <xdr:row>80</xdr:row>
      <xdr:rowOff>578943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D43B0DB6-362D-4930-8E71-E2A17A192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802" y="49285021"/>
          <a:ext cx="509668" cy="51746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317063</xdr:colOff>
      <xdr:row>81</xdr:row>
      <xdr:rowOff>65961</xdr:rowOff>
    </xdr:from>
    <xdr:to>
      <xdr:col>3</xdr:col>
      <xdr:colOff>826731</xdr:colOff>
      <xdr:row>81</xdr:row>
      <xdr:rowOff>583424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55CC70F-2B18-44EC-98E3-AC79C1AEA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802" y="49902418"/>
          <a:ext cx="509668" cy="51746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317063</xdr:colOff>
      <xdr:row>82</xdr:row>
      <xdr:rowOff>70443</xdr:rowOff>
    </xdr:from>
    <xdr:to>
      <xdr:col>3</xdr:col>
      <xdr:colOff>826731</xdr:colOff>
      <xdr:row>82</xdr:row>
      <xdr:rowOff>587906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CCD7D6BB-8969-4905-8BBD-3CA21B19E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802" y="50519813"/>
          <a:ext cx="509668" cy="51746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331511</xdr:colOff>
      <xdr:row>83</xdr:row>
      <xdr:rowOff>100579</xdr:rowOff>
    </xdr:from>
    <xdr:to>
      <xdr:col>3</xdr:col>
      <xdr:colOff>849142</xdr:colOff>
      <xdr:row>84</xdr:row>
      <xdr:rowOff>17575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14CD0918-57EF-40B3-9509-1B603C62B3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5250" y="51162862"/>
          <a:ext cx="517631" cy="52991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331511</xdr:colOff>
      <xdr:row>84</xdr:row>
      <xdr:rowOff>105062</xdr:rowOff>
    </xdr:from>
    <xdr:to>
      <xdr:col>3</xdr:col>
      <xdr:colOff>849142</xdr:colOff>
      <xdr:row>85</xdr:row>
      <xdr:rowOff>22058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3CB4BB13-E55A-450A-9613-CEE6E2B5F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5250" y="51780258"/>
          <a:ext cx="517631" cy="52990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331511</xdr:colOff>
      <xdr:row>85</xdr:row>
      <xdr:rowOff>109544</xdr:rowOff>
    </xdr:from>
    <xdr:to>
      <xdr:col>3</xdr:col>
      <xdr:colOff>849142</xdr:colOff>
      <xdr:row>86</xdr:row>
      <xdr:rowOff>26539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81248321-63EA-442D-A1CA-E84E9B7955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5250" y="52397653"/>
          <a:ext cx="517631" cy="52990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331511</xdr:colOff>
      <xdr:row>86</xdr:row>
      <xdr:rowOff>114026</xdr:rowOff>
    </xdr:from>
    <xdr:to>
      <xdr:col>3</xdr:col>
      <xdr:colOff>849142</xdr:colOff>
      <xdr:row>87</xdr:row>
      <xdr:rowOff>31022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F1779A3E-CFE2-480B-AAA5-1EB23CACE3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5250" y="53015048"/>
          <a:ext cx="517631" cy="52991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331511</xdr:colOff>
      <xdr:row>87</xdr:row>
      <xdr:rowOff>118509</xdr:rowOff>
    </xdr:from>
    <xdr:to>
      <xdr:col>3</xdr:col>
      <xdr:colOff>849142</xdr:colOff>
      <xdr:row>88</xdr:row>
      <xdr:rowOff>35505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17202B5C-B43D-4306-AD64-C75C7AA6B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5250" y="53632444"/>
          <a:ext cx="517631" cy="52990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331511</xdr:colOff>
      <xdr:row>88</xdr:row>
      <xdr:rowOff>122991</xdr:rowOff>
    </xdr:from>
    <xdr:to>
      <xdr:col>3</xdr:col>
      <xdr:colOff>849142</xdr:colOff>
      <xdr:row>89</xdr:row>
      <xdr:rowOff>39986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B80322DD-2B6A-44D2-9E01-EEA04D71A9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5250" y="54249839"/>
          <a:ext cx="517631" cy="52990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331511</xdr:colOff>
      <xdr:row>89</xdr:row>
      <xdr:rowOff>69494</xdr:rowOff>
    </xdr:from>
    <xdr:to>
      <xdr:col>3</xdr:col>
      <xdr:colOff>849142</xdr:colOff>
      <xdr:row>89</xdr:row>
      <xdr:rowOff>599404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2D9B4956-1419-4C5F-A369-6988270726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5250" y="54809255"/>
          <a:ext cx="517631" cy="52991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314117</xdr:colOff>
      <xdr:row>90</xdr:row>
      <xdr:rowOff>20526</xdr:rowOff>
    </xdr:from>
    <xdr:to>
      <xdr:col>3</xdr:col>
      <xdr:colOff>871557</xdr:colOff>
      <xdr:row>90</xdr:row>
      <xdr:rowOff>593556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9A8295C7-1DC7-44BE-A55B-BED5E1812A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856" y="55373200"/>
          <a:ext cx="557440" cy="57303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364991</xdr:colOff>
      <xdr:row>96</xdr:row>
      <xdr:rowOff>95859</xdr:rowOff>
    </xdr:from>
    <xdr:to>
      <xdr:col>3</xdr:col>
      <xdr:colOff>842811</xdr:colOff>
      <xdr:row>96</xdr:row>
      <xdr:rowOff>581474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33EEC3A3-B249-4964-9FD2-7AE582AB3B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8730" y="59126011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364991</xdr:colOff>
      <xdr:row>97</xdr:row>
      <xdr:rowOff>67209</xdr:rowOff>
    </xdr:from>
    <xdr:to>
      <xdr:col>3</xdr:col>
      <xdr:colOff>842811</xdr:colOff>
      <xdr:row>97</xdr:row>
      <xdr:rowOff>552825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8D101D17-AEAB-47EA-8371-D0057CAC9E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8730" y="59710274"/>
          <a:ext cx="477820" cy="48561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364991</xdr:colOff>
      <xdr:row>98</xdr:row>
      <xdr:rowOff>71692</xdr:rowOff>
    </xdr:from>
    <xdr:to>
      <xdr:col>3</xdr:col>
      <xdr:colOff>842811</xdr:colOff>
      <xdr:row>98</xdr:row>
      <xdr:rowOff>557307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17D15036-EBD8-45BD-A58F-49C13335A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8730" y="60327670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364991</xdr:colOff>
      <xdr:row>99</xdr:row>
      <xdr:rowOff>76174</xdr:rowOff>
    </xdr:from>
    <xdr:to>
      <xdr:col>3</xdr:col>
      <xdr:colOff>842811</xdr:colOff>
      <xdr:row>99</xdr:row>
      <xdr:rowOff>561789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F1574F3C-5280-448C-A68F-3384E1CBF9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8730" y="60945065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364991</xdr:colOff>
      <xdr:row>104</xdr:row>
      <xdr:rowOff>65450</xdr:rowOff>
    </xdr:from>
    <xdr:to>
      <xdr:col>3</xdr:col>
      <xdr:colOff>842811</xdr:colOff>
      <xdr:row>104</xdr:row>
      <xdr:rowOff>551065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34798798-0CDD-4F3D-8433-71026AE862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8730" y="63998907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364991</xdr:colOff>
      <xdr:row>105</xdr:row>
      <xdr:rowOff>69932</xdr:rowOff>
    </xdr:from>
    <xdr:to>
      <xdr:col>3</xdr:col>
      <xdr:colOff>842811</xdr:colOff>
      <xdr:row>105</xdr:row>
      <xdr:rowOff>555547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7851458F-E1E2-41FD-95CA-A5CCE754B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8730" y="64616302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364991</xdr:colOff>
      <xdr:row>106</xdr:row>
      <xdr:rowOff>74414</xdr:rowOff>
    </xdr:from>
    <xdr:to>
      <xdr:col>3</xdr:col>
      <xdr:colOff>842811</xdr:colOff>
      <xdr:row>106</xdr:row>
      <xdr:rowOff>560030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5C0A7B25-4AAD-4D6C-8BFE-46EC9E26C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8730" y="65233697"/>
          <a:ext cx="477820" cy="48561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364991</xdr:colOff>
      <xdr:row>107</xdr:row>
      <xdr:rowOff>78897</xdr:rowOff>
    </xdr:from>
    <xdr:to>
      <xdr:col>3</xdr:col>
      <xdr:colOff>842811</xdr:colOff>
      <xdr:row>107</xdr:row>
      <xdr:rowOff>564512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9C41DB36-12B8-4E4C-9A28-A936AF4BC6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8730" y="65851093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352710</xdr:colOff>
      <xdr:row>100</xdr:row>
      <xdr:rowOff>76880</xdr:rowOff>
    </xdr:from>
    <xdr:to>
      <xdr:col>3</xdr:col>
      <xdr:colOff>845382</xdr:colOff>
      <xdr:row>100</xdr:row>
      <xdr:rowOff>557641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34E1843B-F1B9-46A4-93DB-2171A9F1FD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01" t="8026" r="8195" b="14567"/>
        <a:stretch/>
      </xdr:blipFill>
      <xdr:spPr>
        <a:xfrm>
          <a:off x="4096449" y="61558684"/>
          <a:ext cx="492672" cy="4807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327245</xdr:colOff>
      <xdr:row>108</xdr:row>
      <xdr:rowOff>59895</xdr:rowOff>
    </xdr:from>
    <xdr:to>
      <xdr:col>3</xdr:col>
      <xdr:colOff>932459</xdr:colOff>
      <xdr:row>108</xdr:row>
      <xdr:rowOff>566931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F82B30E4-CE4A-4483-8E37-CCDB596297D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26" b="10266"/>
        <a:stretch/>
      </xdr:blipFill>
      <xdr:spPr>
        <a:xfrm>
          <a:off x="4070984" y="66445004"/>
          <a:ext cx="605214" cy="50703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301255</xdr:colOff>
      <xdr:row>111</xdr:row>
      <xdr:rowOff>27733</xdr:rowOff>
    </xdr:from>
    <xdr:to>
      <xdr:col>3</xdr:col>
      <xdr:colOff>842676</xdr:colOff>
      <xdr:row>111</xdr:row>
      <xdr:rowOff>576950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299876E0-A867-4C0F-96E7-99C536546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4994" y="68251581"/>
          <a:ext cx="541421" cy="549217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301255</xdr:colOff>
      <xdr:row>114</xdr:row>
      <xdr:rowOff>41180</xdr:rowOff>
    </xdr:from>
    <xdr:to>
      <xdr:col>3</xdr:col>
      <xdr:colOff>842676</xdr:colOff>
      <xdr:row>114</xdr:row>
      <xdr:rowOff>590397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900B84AD-046B-489B-A2E3-E380DB91D7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4994" y="70103767"/>
          <a:ext cx="541421" cy="549217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275305</xdr:colOff>
      <xdr:row>109</xdr:row>
      <xdr:rowOff>69274</xdr:rowOff>
    </xdr:from>
    <xdr:to>
      <xdr:col>3</xdr:col>
      <xdr:colOff>753030</xdr:colOff>
      <xdr:row>109</xdr:row>
      <xdr:rowOff>554795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85E372B5-5A4C-4D0F-9B0A-3CDFE4D4D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9044" y="67067296"/>
          <a:ext cx="477725" cy="48552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288443</xdr:colOff>
      <xdr:row>112</xdr:row>
      <xdr:rowOff>53022</xdr:rowOff>
    </xdr:from>
    <xdr:to>
      <xdr:col>3</xdr:col>
      <xdr:colOff>766168</xdr:colOff>
      <xdr:row>112</xdr:row>
      <xdr:rowOff>538542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70524679-C473-4F6D-B294-01762F746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2182" y="68889783"/>
          <a:ext cx="477725" cy="48552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285037</xdr:colOff>
      <xdr:row>110</xdr:row>
      <xdr:rowOff>42583</xdr:rowOff>
    </xdr:from>
    <xdr:to>
      <xdr:col>3</xdr:col>
      <xdr:colOff>786650</xdr:colOff>
      <xdr:row>110</xdr:row>
      <xdr:rowOff>551991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9CC473AE-D0A0-48D6-9579-81A6C54EFD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8776" y="67653518"/>
          <a:ext cx="501613" cy="50940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285037</xdr:colOff>
      <xdr:row>113</xdr:row>
      <xdr:rowOff>42892</xdr:rowOff>
    </xdr:from>
    <xdr:to>
      <xdr:col>3</xdr:col>
      <xdr:colOff>786650</xdr:colOff>
      <xdr:row>113</xdr:row>
      <xdr:rowOff>552300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1E3E18D2-B58A-417F-863D-7FAFBC59BF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8776" y="69492566"/>
          <a:ext cx="501613" cy="50940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290050</xdr:colOff>
      <xdr:row>115</xdr:row>
      <xdr:rowOff>56870</xdr:rowOff>
    </xdr:from>
    <xdr:to>
      <xdr:col>3</xdr:col>
      <xdr:colOff>831473</xdr:colOff>
      <xdr:row>116</xdr:row>
      <xdr:rowOff>971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F6CD31BF-3729-4EE6-B065-E9A3A393A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3789" y="70732370"/>
          <a:ext cx="541423" cy="54921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369508</xdr:colOff>
      <xdr:row>116</xdr:row>
      <xdr:rowOff>137271</xdr:rowOff>
    </xdr:from>
    <xdr:to>
      <xdr:col>3</xdr:col>
      <xdr:colOff>755404</xdr:colOff>
      <xdr:row>116</xdr:row>
      <xdr:rowOff>523167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FED2D6E9-19FC-44E4-848F-8E986CDC3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247" y="71425684"/>
          <a:ext cx="385896" cy="38589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355849</xdr:colOff>
      <xdr:row>117</xdr:row>
      <xdr:rowOff>106964</xdr:rowOff>
    </xdr:from>
    <xdr:to>
      <xdr:col>3</xdr:col>
      <xdr:colOff>855564</xdr:colOff>
      <xdr:row>117</xdr:row>
      <xdr:rowOff>575541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FEA76D0C-6BF1-4329-85FE-F903C1D590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9588" y="72008290"/>
          <a:ext cx="499715" cy="468577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331374</xdr:colOff>
      <xdr:row>118</xdr:row>
      <xdr:rowOff>159217</xdr:rowOff>
    </xdr:from>
    <xdr:to>
      <xdr:col>3</xdr:col>
      <xdr:colOff>732864</xdr:colOff>
      <xdr:row>118</xdr:row>
      <xdr:rowOff>560707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4F6BCB85-7A66-4B0B-8814-18D2E123BE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5113" y="72673456"/>
          <a:ext cx="401490" cy="40149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373159</xdr:colOff>
      <xdr:row>119</xdr:row>
      <xdr:rowOff>160553</xdr:rowOff>
    </xdr:from>
    <xdr:to>
      <xdr:col>3</xdr:col>
      <xdr:colOff>779364</xdr:colOff>
      <xdr:row>119</xdr:row>
      <xdr:rowOff>562696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3AD1A11-0E67-4307-A73E-780B1C103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6898" y="73287705"/>
          <a:ext cx="406205" cy="40214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287435</xdr:colOff>
      <xdr:row>120</xdr:row>
      <xdr:rowOff>67509</xdr:rowOff>
    </xdr:from>
    <xdr:to>
      <xdr:col>3</xdr:col>
      <xdr:colOff>817464</xdr:colOff>
      <xdr:row>120</xdr:row>
      <xdr:rowOff>553924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A54F77D7-3020-4669-A4E7-65C0BDE37E6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322"/>
        <a:stretch/>
      </xdr:blipFill>
      <xdr:spPr>
        <a:xfrm>
          <a:off x="4031174" y="73807574"/>
          <a:ext cx="530029" cy="4864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369789</xdr:colOff>
      <xdr:row>121</xdr:row>
      <xdr:rowOff>107075</xdr:rowOff>
    </xdr:from>
    <xdr:to>
      <xdr:col>3</xdr:col>
      <xdr:colOff>760314</xdr:colOff>
      <xdr:row>121</xdr:row>
      <xdr:rowOff>558038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22D5764E-D15B-4110-8229-60E7CF1B47A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497" t="4107" r="6423" b="7522"/>
        <a:stretch/>
      </xdr:blipFill>
      <xdr:spPr>
        <a:xfrm>
          <a:off x="4113528" y="74460053"/>
          <a:ext cx="390525" cy="45096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288907</xdr:colOff>
      <xdr:row>125</xdr:row>
      <xdr:rowOff>63943</xdr:rowOff>
    </xdr:from>
    <xdr:to>
      <xdr:col>3</xdr:col>
      <xdr:colOff>910046</xdr:colOff>
      <xdr:row>125</xdr:row>
      <xdr:rowOff>521143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F60DC571-8E58-4C63-85D8-B0709A1AE5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43" b="13378"/>
        <a:stretch/>
      </xdr:blipFill>
      <xdr:spPr>
        <a:xfrm>
          <a:off x="4032646" y="76868573"/>
          <a:ext cx="621139" cy="45720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339472</xdr:colOff>
      <xdr:row>126</xdr:row>
      <xdr:rowOff>91341</xdr:rowOff>
    </xdr:from>
    <xdr:to>
      <xdr:col>3</xdr:col>
      <xdr:colOff>842811</xdr:colOff>
      <xdr:row>126</xdr:row>
      <xdr:rowOff>483946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75C41415-1EBC-4192-A7AB-461E255E5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3211" y="77508884"/>
          <a:ext cx="503339" cy="39260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347885</xdr:colOff>
      <xdr:row>127</xdr:row>
      <xdr:rowOff>59648</xdr:rowOff>
    </xdr:from>
    <xdr:to>
      <xdr:col>3</xdr:col>
      <xdr:colOff>921250</xdr:colOff>
      <xdr:row>127</xdr:row>
      <xdr:rowOff>483938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84F30D92-6FA1-4002-B3DA-C63ED2EB79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1624" y="78090105"/>
          <a:ext cx="573365" cy="42429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369709</xdr:colOff>
      <xdr:row>128</xdr:row>
      <xdr:rowOff>72504</xdr:rowOff>
    </xdr:from>
    <xdr:to>
      <xdr:col>3</xdr:col>
      <xdr:colOff>831605</xdr:colOff>
      <xdr:row>128</xdr:row>
      <xdr:rowOff>534400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22D1128F-7D94-45DF-A044-3145A4E03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448" y="78715874"/>
          <a:ext cx="461896" cy="46189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369709</xdr:colOff>
      <xdr:row>131</xdr:row>
      <xdr:rowOff>85951</xdr:rowOff>
    </xdr:from>
    <xdr:to>
      <xdr:col>3</xdr:col>
      <xdr:colOff>831605</xdr:colOff>
      <xdr:row>131</xdr:row>
      <xdr:rowOff>547847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48A4561B-A6D4-477E-ADF7-C4FCBD2B4A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448" y="80568060"/>
          <a:ext cx="461896" cy="46189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369709</xdr:colOff>
      <xdr:row>130</xdr:row>
      <xdr:rowOff>81468</xdr:rowOff>
    </xdr:from>
    <xdr:to>
      <xdr:col>3</xdr:col>
      <xdr:colOff>831605</xdr:colOff>
      <xdr:row>130</xdr:row>
      <xdr:rowOff>543364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7D572A1-C823-42D0-AE29-22B639F88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448" y="79950664"/>
          <a:ext cx="461896" cy="46189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369709</xdr:colOff>
      <xdr:row>133</xdr:row>
      <xdr:rowOff>94915</xdr:rowOff>
    </xdr:from>
    <xdr:to>
      <xdr:col>3</xdr:col>
      <xdr:colOff>831605</xdr:colOff>
      <xdr:row>133</xdr:row>
      <xdr:rowOff>556811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859FBE3A-7FF9-4916-B307-FB4391DF8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448" y="81802850"/>
          <a:ext cx="461896" cy="46189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369709</xdr:colOff>
      <xdr:row>129</xdr:row>
      <xdr:rowOff>76986</xdr:rowOff>
    </xdr:from>
    <xdr:to>
      <xdr:col>3</xdr:col>
      <xdr:colOff>831605</xdr:colOff>
      <xdr:row>129</xdr:row>
      <xdr:rowOff>538882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712523BC-BC1D-42ED-9CC0-27294E72A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448" y="79333269"/>
          <a:ext cx="461896" cy="46189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369709</xdr:colOff>
      <xdr:row>132</xdr:row>
      <xdr:rowOff>90433</xdr:rowOff>
    </xdr:from>
    <xdr:to>
      <xdr:col>3</xdr:col>
      <xdr:colOff>831605</xdr:colOff>
      <xdr:row>132</xdr:row>
      <xdr:rowOff>552329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D2204F4F-EC90-45D0-A80C-E3AB7ECBB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448" y="81185455"/>
          <a:ext cx="461896" cy="46189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369709</xdr:colOff>
      <xdr:row>134</xdr:row>
      <xdr:rowOff>66277</xdr:rowOff>
    </xdr:from>
    <xdr:to>
      <xdr:col>3</xdr:col>
      <xdr:colOff>831605</xdr:colOff>
      <xdr:row>134</xdr:row>
      <xdr:rowOff>528173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81BE587-B5EA-4D77-B672-217B06C46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448" y="82387125"/>
          <a:ext cx="461896" cy="46189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360824</xdr:colOff>
      <xdr:row>60</xdr:row>
      <xdr:rowOff>68783</xdr:rowOff>
    </xdr:from>
    <xdr:to>
      <xdr:col>3</xdr:col>
      <xdr:colOff>820398</xdr:colOff>
      <xdr:row>60</xdr:row>
      <xdr:rowOff>536153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10CE2C0B-7E74-4CD2-A1A0-493800AB0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4563" y="37034066"/>
          <a:ext cx="459574" cy="46737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360824</xdr:colOff>
      <xdr:row>61</xdr:row>
      <xdr:rowOff>73266</xdr:rowOff>
    </xdr:from>
    <xdr:to>
      <xdr:col>3</xdr:col>
      <xdr:colOff>820398</xdr:colOff>
      <xdr:row>61</xdr:row>
      <xdr:rowOff>540635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73606FD6-B9E9-4273-AF23-7FDF37A33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4563" y="37651462"/>
          <a:ext cx="459574" cy="46736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360824</xdr:colOff>
      <xdr:row>62</xdr:row>
      <xdr:rowOff>69463</xdr:rowOff>
    </xdr:from>
    <xdr:to>
      <xdr:col>3</xdr:col>
      <xdr:colOff>820398</xdr:colOff>
      <xdr:row>62</xdr:row>
      <xdr:rowOff>536832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C443C01E-F3CE-40C7-863F-65F87CE25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4563" y="38260572"/>
          <a:ext cx="459574" cy="46736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333438</xdr:colOff>
      <xdr:row>63</xdr:row>
      <xdr:rowOff>40623</xdr:rowOff>
    </xdr:from>
    <xdr:to>
      <xdr:col>3</xdr:col>
      <xdr:colOff>842677</xdr:colOff>
      <xdr:row>63</xdr:row>
      <xdr:rowOff>557658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8AF2163D-BF98-4F98-970A-5BC1B5366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7177" y="38844645"/>
          <a:ext cx="509239" cy="51703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333438</xdr:colOff>
      <xdr:row>64</xdr:row>
      <xdr:rowOff>45106</xdr:rowOff>
    </xdr:from>
    <xdr:to>
      <xdr:col>3</xdr:col>
      <xdr:colOff>842677</xdr:colOff>
      <xdr:row>64</xdr:row>
      <xdr:rowOff>562140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7D0A1B34-5739-4D20-885D-AED7EE676B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7177" y="39462041"/>
          <a:ext cx="509239" cy="51703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333438</xdr:colOff>
      <xdr:row>65</xdr:row>
      <xdr:rowOff>49588</xdr:rowOff>
    </xdr:from>
    <xdr:to>
      <xdr:col>3</xdr:col>
      <xdr:colOff>842677</xdr:colOff>
      <xdr:row>65</xdr:row>
      <xdr:rowOff>566622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D37A3844-70F1-4FFE-88EF-BC0F13CCF2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7177" y="40079436"/>
          <a:ext cx="509239" cy="51703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333438</xdr:colOff>
      <xdr:row>66</xdr:row>
      <xdr:rowOff>54070</xdr:rowOff>
    </xdr:from>
    <xdr:to>
      <xdr:col>3</xdr:col>
      <xdr:colOff>842677</xdr:colOff>
      <xdr:row>66</xdr:row>
      <xdr:rowOff>571105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9A106812-4A71-4AEF-A731-EE04D6842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7177" y="40696831"/>
          <a:ext cx="509239" cy="51703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333438</xdr:colOff>
      <xdr:row>67</xdr:row>
      <xdr:rowOff>58553</xdr:rowOff>
    </xdr:from>
    <xdr:to>
      <xdr:col>3</xdr:col>
      <xdr:colOff>842677</xdr:colOff>
      <xdr:row>67</xdr:row>
      <xdr:rowOff>575587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2821C76-6379-4161-93AA-C9A94A0FE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7177" y="41314227"/>
          <a:ext cx="509239" cy="51703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353785</xdr:colOff>
      <xdr:row>68</xdr:row>
      <xdr:rowOff>60970</xdr:rowOff>
    </xdr:from>
    <xdr:to>
      <xdr:col>3</xdr:col>
      <xdr:colOff>831605</xdr:colOff>
      <xdr:row>68</xdr:row>
      <xdr:rowOff>546585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E2A8F836-FB06-4AE9-A5CD-BA191AAE8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550" y="41399470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353785</xdr:colOff>
      <xdr:row>69</xdr:row>
      <xdr:rowOff>65452</xdr:rowOff>
    </xdr:from>
    <xdr:to>
      <xdr:col>3</xdr:col>
      <xdr:colOff>831605</xdr:colOff>
      <xdr:row>69</xdr:row>
      <xdr:rowOff>551068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913DBEEF-560B-4D49-80A3-2F209F85E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550" y="42009070"/>
          <a:ext cx="477820" cy="48561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380620</xdr:colOff>
      <xdr:row>135</xdr:row>
      <xdr:rowOff>81670</xdr:rowOff>
    </xdr:from>
    <xdr:to>
      <xdr:col>3</xdr:col>
      <xdr:colOff>786781</xdr:colOff>
      <xdr:row>135</xdr:row>
      <xdr:rowOff>487831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93E42631-5F91-4C06-BBC8-F8B0812D4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59" y="83015431"/>
          <a:ext cx="406161" cy="4061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380620</xdr:colOff>
      <xdr:row>136</xdr:row>
      <xdr:rowOff>86152</xdr:rowOff>
    </xdr:from>
    <xdr:to>
      <xdr:col>3</xdr:col>
      <xdr:colOff>786781</xdr:colOff>
      <xdr:row>136</xdr:row>
      <xdr:rowOff>492313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C3D48ED1-D355-41FB-B0D6-4BBC7065D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4359" y="83632826"/>
          <a:ext cx="406161" cy="4061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369414</xdr:colOff>
      <xdr:row>137</xdr:row>
      <xdr:rowOff>101844</xdr:rowOff>
    </xdr:from>
    <xdr:to>
      <xdr:col>3</xdr:col>
      <xdr:colOff>775575</xdr:colOff>
      <xdr:row>137</xdr:row>
      <xdr:rowOff>508005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FE47AC7E-047D-4B08-8C7B-64F961712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153" y="84261431"/>
          <a:ext cx="406161" cy="4061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369414</xdr:colOff>
      <xdr:row>140</xdr:row>
      <xdr:rowOff>115291</xdr:rowOff>
    </xdr:from>
    <xdr:to>
      <xdr:col>3</xdr:col>
      <xdr:colOff>775575</xdr:colOff>
      <xdr:row>140</xdr:row>
      <xdr:rowOff>521452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2FC805EB-66B3-4FE9-B77C-4C17E1643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153" y="86113617"/>
          <a:ext cx="406161" cy="4061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369414</xdr:colOff>
      <xdr:row>143</xdr:row>
      <xdr:rowOff>128738</xdr:rowOff>
    </xdr:from>
    <xdr:to>
      <xdr:col>3</xdr:col>
      <xdr:colOff>775575</xdr:colOff>
      <xdr:row>143</xdr:row>
      <xdr:rowOff>534899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F2949F27-45B2-483C-B88A-4439022BDB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3153" y="87965803"/>
          <a:ext cx="406161" cy="4061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345823</xdr:colOff>
      <xdr:row>139</xdr:row>
      <xdr:rowOff>87214</xdr:rowOff>
    </xdr:from>
    <xdr:to>
      <xdr:col>3</xdr:col>
      <xdr:colOff>831605</xdr:colOff>
      <xdr:row>139</xdr:row>
      <xdr:rowOff>572996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54A77B1B-69CF-4732-B849-DED813D6AC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562" y="85472627"/>
          <a:ext cx="485782" cy="48578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345823</xdr:colOff>
      <xdr:row>142</xdr:row>
      <xdr:rowOff>100661</xdr:rowOff>
    </xdr:from>
    <xdr:to>
      <xdr:col>3</xdr:col>
      <xdr:colOff>831605</xdr:colOff>
      <xdr:row>142</xdr:row>
      <xdr:rowOff>586443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6A2D606A-0FB0-4D13-8FB4-738A86267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562" y="87324813"/>
          <a:ext cx="485782" cy="48578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342578</xdr:colOff>
      <xdr:row>138</xdr:row>
      <xdr:rowOff>90695</xdr:rowOff>
    </xdr:from>
    <xdr:to>
      <xdr:col>3</xdr:col>
      <xdr:colOff>820398</xdr:colOff>
      <xdr:row>138</xdr:row>
      <xdr:rowOff>568515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FADB8BBA-5450-46FC-B4BB-E07686425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317" y="84863195"/>
          <a:ext cx="477820" cy="47782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342578</xdr:colOff>
      <xdr:row>141</xdr:row>
      <xdr:rowOff>71010</xdr:rowOff>
    </xdr:from>
    <xdr:to>
      <xdr:col>3</xdr:col>
      <xdr:colOff>820398</xdr:colOff>
      <xdr:row>141</xdr:row>
      <xdr:rowOff>548830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B19F82EF-6B88-4711-AD3D-0042A1DA3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6317" y="86682249"/>
          <a:ext cx="477820" cy="47782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326655</xdr:colOff>
      <xdr:row>144</xdr:row>
      <xdr:rowOff>101664</xdr:rowOff>
    </xdr:from>
    <xdr:to>
      <xdr:col>3</xdr:col>
      <xdr:colOff>820399</xdr:colOff>
      <xdr:row>144</xdr:row>
      <xdr:rowOff>603204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2D4E94AA-7C4F-4F4D-9C23-CAA641CA55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0394" y="88551642"/>
          <a:ext cx="493744" cy="50154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326655</xdr:colOff>
      <xdr:row>146</xdr:row>
      <xdr:rowOff>36074</xdr:rowOff>
    </xdr:from>
    <xdr:to>
      <xdr:col>3</xdr:col>
      <xdr:colOff>820399</xdr:colOff>
      <xdr:row>146</xdr:row>
      <xdr:rowOff>537613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93BC4A89-199C-40F6-8E47-70323FDBF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0394" y="89711878"/>
          <a:ext cx="493744" cy="50153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326655</xdr:colOff>
      <xdr:row>150</xdr:row>
      <xdr:rowOff>54003</xdr:rowOff>
    </xdr:from>
    <xdr:to>
      <xdr:col>3</xdr:col>
      <xdr:colOff>820399</xdr:colOff>
      <xdr:row>150</xdr:row>
      <xdr:rowOff>555543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102BEFA6-1746-4115-96CA-E2A124F95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0394" y="92181460"/>
          <a:ext cx="493744" cy="50154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313973</xdr:colOff>
      <xdr:row>148</xdr:row>
      <xdr:rowOff>43563</xdr:rowOff>
    </xdr:from>
    <xdr:to>
      <xdr:col>3</xdr:col>
      <xdr:colOff>831604</xdr:colOff>
      <xdr:row>148</xdr:row>
      <xdr:rowOff>573473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668941E2-7055-4FA0-9C8E-8467C6290F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7712" y="90945193"/>
          <a:ext cx="517631" cy="52991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325475</xdr:colOff>
      <xdr:row>145</xdr:row>
      <xdr:rowOff>8000</xdr:rowOff>
    </xdr:from>
    <xdr:to>
      <xdr:col>3</xdr:col>
      <xdr:colOff>898841</xdr:colOff>
      <xdr:row>145</xdr:row>
      <xdr:rowOff>593644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15C6B650-CA2A-4E09-A712-DF6F29347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214" y="89070891"/>
          <a:ext cx="573366" cy="58564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325475</xdr:colOff>
      <xdr:row>147</xdr:row>
      <xdr:rowOff>16964</xdr:rowOff>
    </xdr:from>
    <xdr:to>
      <xdr:col>3</xdr:col>
      <xdr:colOff>898841</xdr:colOff>
      <xdr:row>147</xdr:row>
      <xdr:rowOff>602608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2EB29C9C-E2CB-4149-AC64-66F5D7ECF9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214" y="90305681"/>
          <a:ext cx="573366" cy="58564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325475</xdr:colOff>
      <xdr:row>151</xdr:row>
      <xdr:rowOff>10045</xdr:rowOff>
    </xdr:from>
    <xdr:to>
      <xdr:col>3</xdr:col>
      <xdr:colOff>898841</xdr:colOff>
      <xdr:row>151</xdr:row>
      <xdr:rowOff>523840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32090C7A-C39A-48DA-8F33-ECC107B1E3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933"/>
        <a:stretch/>
      </xdr:blipFill>
      <xdr:spPr>
        <a:xfrm>
          <a:off x="4069214" y="92750415"/>
          <a:ext cx="573366" cy="51379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322191</xdr:colOff>
      <xdr:row>149</xdr:row>
      <xdr:rowOff>22646</xdr:rowOff>
    </xdr:from>
    <xdr:to>
      <xdr:col>3</xdr:col>
      <xdr:colOff>887500</xdr:colOff>
      <xdr:row>149</xdr:row>
      <xdr:rowOff>600232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A583573E-7A0D-4F57-9A83-657214048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5930" y="91537189"/>
          <a:ext cx="565309" cy="57758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385812</xdr:colOff>
      <xdr:row>155</xdr:row>
      <xdr:rowOff>80522</xdr:rowOff>
    </xdr:from>
    <xdr:to>
      <xdr:col>3</xdr:col>
      <xdr:colOff>799935</xdr:colOff>
      <xdr:row>155</xdr:row>
      <xdr:rowOff>494645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id="{CF96EB8D-0DEB-49C6-9186-81DDDCCA5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9551" y="95272544"/>
          <a:ext cx="414123" cy="41412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385812</xdr:colOff>
      <xdr:row>156</xdr:row>
      <xdr:rowOff>101570</xdr:rowOff>
    </xdr:from>
    <xdr:to>
      <xdr:col>3</xdr:col>
      <xdr:colOff>799935</xdr:colOff>
      <xdr:row>156</xdr:row>
      <xdr:rowOff>515693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id="{6AE5E18F-3427-4BED-8E1C-68A7AF5849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9551" y="95906505"/>
          <a:ext cx="414123" cy="41412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385812</xdr:colOff>
      <xdr:row>159</xdr:row>
      <xdr:rowOff>98451</xdr:rowOff>
    </xdr:from>
    <xdr:to>
      <xdr:col>3</xdr:col>
      <xdr:colOff>799935</xdr:colOff>
      <xdr:row>159</xdr:row>
      <xdr:rowOff>520370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281F014E-7B45-45F6-BED8-115B9C5253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9551" y="97742125"/>
          <a:ext cx="414123" cy="42191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386107</xdr:colOff>
      <xdr:row>157</xdr:row>
      <xdr:rowOff>89783</xdr:rowOff>
    </xdr:from>
    <xdr:to>
      <xdr:col>3</xdr:col>
      <xdr:colOff>855965</xdr:colOff>
      <xdr:row>157</xdr:row>
      <xdr:rowOff>567436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id="{A8E88B5D-4B87-4B35-B0C7-D3048112E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9846" y="96507631"/>
          <a:ext cx="469858" cy="47765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378145</xdr:colOff>
      <xdr:row>158</xdr:row>
      <xdr:rowOff>53170</xdr:rowOff>
    </xdr:from>
    <xdr:to>
      <xdr:col>3</xdr:col>
      <xdr:colOff>855965</xdr:colOff>
      <xdr:row>158</xdr:row>
      <xdr:rowOff>538785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id="{E807AE95-93C5-4E09-A918-18E40C109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1884" y="97083931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382863</xdr:colOff>
      <xdr:row>160</xdr:row>
      <xdr:rowOff>99985</xdr:rowOff>
    </xdr:from>
    <xdr:to>
      <xdr:col>3</xdr:col>
      <xdr:colOff>844759</xdr:colOff>
      <xdr:row>160</xdr:row>
      <xdr:rowOff>569676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id="{0660DEEC-8B2B-41B1-BE17-0EFD5240C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6602" y="98356572"/>
          <a:ext cx="461896" cy="46969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382863</xdr:colOff>
      <xdr:row>161</xdr:row>
      <xdr:rowOff>104467</xdr:rowOff>
    </xdr:from>
    <xdr:to>
      <xdr:col>3</xdr:col>
      <xdr:colOff>844759</xdr:colOff>
      <xdr:row>161</xdr:row>
      <xdr:rowOff>574159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id="{9537D777-E29F-4D46-861A-E75B9BBA3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6602" y="98973967"/>
          <a:ext cx="461896" cy="46969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382863</xdr:colOff>
      <xdr:row>164</xdr:row>
      <xdr:rowOff>117914</xdr:rowOff>
    </xdr:from>
    <xdr:to>
      <xdr:col>3</xdr:col>
      <xdr:colOff>844759</xdr:colOff>
      <xdr:row>164</xdr:row>
      <xdr:rowOff>587606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id="{C50F7583-0C36-4AF0-9054-24B36ABAC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6602" y="100826153"/>
          <a:ext cx="461896" cy="46969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378145</xdr:colOff>
      <xdr:row>162</xdr:row>
      <xdr:rowOff>93026</xdr:rowOff>
    </xdr:from>
    <xdr:to>
      <xdr:col>3</xdr:col>
      <xdr:colOff>855965</xdr:colOff>
      <xdr:row>162</xdr:row>
      <xdr:rowOff>578641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id="{668002F5-E71F-4823-A083-5A5DCED52E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21884" y="99575439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368068</xdr:colOff>
      <xdr:row>163</xdr:row>
      <xdr:rowOff>101560</xdr:rowOff>
    </xdr:from>
    <xdr:to>
      <xdr:col>3</xdr:col>
      <xdr:colOff>861811</xdr:colOff>
      <xdr:row>164</xdr:row>
      <xdr:rowOff>5776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id="{22BED594-3380-4ED6-A992-97866A4B7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1807" y="100196886"/>
          <a:ext cx="493743" cy="50933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310698</xdr:colOff>
      <xdr:row>2</xdr:row>
      <xdr:rowOff>77616</xdr:rowOff>
    </xdr:from>
    <xdr:to>
      <xdr:col>3</xdr:col>
      <xdr:colOff>820272</xdr:colOff>
      <xdr:row>2</xdr:row>
      <xdr:rowOff>587190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id="{A8F47682-A155-479D-879B-61EE6CABF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3463" y="873234"/>
          <a:ext cx="509574" cy="50957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282384</xdr:colOff>
      <xdr:row>1</xdr:row>
      <xdr:rowOff>33618</xdr:rowOff>
    </xdr:from>
    <xdr:to>
      <xdr:col>3</xdr:col>
      <xdr:colOff>786648</xdr:colOff>
      <xdr:row>1</xdr:row>
      <xdr:rowOff>537882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id="{CB841574-ABFD-4AE3-ABC3-9B6B6DF79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25149" y="224118"/>
          <a:ext cx="504264" cy="50426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397699</xdr:colOff>
      <xdr:row>165</xdr:row>
      <xdr:rowOff>88622</xdr:rowOff>
    </xdr:from>
    <xdr:to>
      <xdr:col>3</xdr:col>
      <xdr:colOff>795805</xdr:colOff>
      <xdr:row>165</xdr:row>
      <xdr:rowOff>486728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id="{9E3F24F6-B40F-4F99-9655-81CB97B30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438" y="101409774"/>
          <a:ext cx="398106" cy="39810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326745</xdr:colOff>
      <xdr:row>122</xdr:row>
      <xdr:rowOff>128699</xdr:rowOff>
    </xdr:from>
    <xdr:to>
      <xdr:col>3</xdr:col>
      <xdr:colOff>792255</xdr:colOff>
      <xdr:row>122</xdr:row>
      <xdr:rowOff>594209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id="{890B33B2-83F3-44D2-90E2-271F0D49E8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0484" y="75094590"/>
          <a:ext cx="465510" cy="46551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288116</xdr:colOff>
      <xdr:row>123</xdr:row>
      <xdr:rowOff>63991</xdr:rowOff>
    </xdr:from>
    <xdr:to>
      <xdr:col>3</xdr:col>
      <xdr:colOff>914851</xdr:colOff>
      <xdr:row>124</xdr:row>
      <xdr:rowOff>4187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id="{3DEF094E-270F-4B78-826B-344B17BCAE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992"/>
        <a:stretch/>
      </xdr:blipFill>
      <xdr:spPr>
        <a:xfrm>
          <a:off x="4031855" y="75642795"/>
          <a:ext cx="626735" cy="55311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291652</xdr:colOff>
      <xdr:row>124</xdr:row>
      <xdr:rowOff>72044</xdr:rowOff>
    </xdr:from>
    <xdr:to>
      <xdr:col>3</xdr:col>
      <xdr:colOff>846683</xdr:colOff>
      <xdr:row>125</xdr:row>
      <xdr:rowOff>26440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id="{C506EA35-501D-4691-9176-C4D0A694D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5391" y="76263761"/>
          <a:ext cx="555031" cy="56730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300214</xdr:colOff>
      <xdr:row>40</xdr:row>
      <xdr:rowOff>24568</xdr:rowOff>
    </xdr:from>
    <xdr:to>
      <xdr:col>3</xdr:col>
      <xdr:colOff>849704</xdr:colOff>
      <xdr:row>40</xdr:row>
      <xdr:rowOff>589558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id="{F984C0B4-B949-46B0-BAA0-BD28DAB887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3953" y="24731590"/>
          <a:ext cx="549490" cy="56499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260812</xdr:colOff>
      <xdr:row>41</xdr:row>
      <xdr:rowOff>582933</xdr:rowOff>
    </xdr:from>
    <xdr:to>
      <xdr:col>3</xdr:col>
      <xdr:colOff>887382</xdr:colOff>
      <xdr:row>43</xdr:row>
      <xdr:rowOff>3749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id="{C2EB6B7C-282F-4991-BEA0-B6D05D062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4551" y="25902868"/>
          <a:ext cx="626570" cy="638847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260812</xdr:colOff>
      <xdr:row>44</xdr:row>
      <xdr:rowOff>68972</xdr:rowOff>
    </xdr:from>
    <xdr:to>
      <xdr:col>3</xdr:col>
      <xdr:colOff>887382</xdr:colOff>
      <xdr:row>45</xdr:row>
      <xdr:rowOff>14094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id="{BCB535D4-1898-46E0-92CC-4D9E79E1FD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406"/>
        <a:stretch/>
      </xdr:blipFill>
      <xdr:spPr>
        <a:xfrm>
          <a:off x="4004551" y="27227646"/>
          <a:ext cx="626570" cy="55803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267095</xdr:colOff>
      <xdr:row>45</xdr:row>
      <xdr:rowOff>80352</xdr:rowOff>
    </xdr:from>
    <xdr:to>
      <xdr:col>3</xdr:col>
      <xdr:colOff>893665</xdr:colOff>
      <xdr:row>46</xdr:row>
      <xdr:rowOff>42404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id="{DD308998-B4B2-4129-BBBD-829AC76A1E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719"/>
        <a:stretch/>
      </xdr:blipFill>
      <xdr:spPr>
        <a:xfrm>
          <a:off x="4010834" y="27851939"/>
          <a:ext cx="626570" cy="57496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333961</xdr:colOff>
      <xdr:row>91</xdr:row>
      <xdr:rowOff>98692</xdr:rowOff>
    </xdr:from>
    <xdr:to>
      <xdr:col>3</xdr:col>
      <xdr:colOff>817374</xdr:colOff>
      <xdr:row>91</xdr:row>
      <xdr:rowOff>589900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id="{B8980155-C484-43C9-B86C-B8388988F4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7700" y="56064279"/>
          <a:ext cx="483413" cy="491208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336646</xdr:colOff>
      <xdr:row>93</xdr:row>
      <xdr:rowOff>114827</xdr:rowOff>
    </xdr:from>
    <xdr:to>
      <xdr:col>3</xdr:col>
      <xdr:colOff>820059</xdr:colOff>
      <xdr:row>94</xdr:row>
      <xdr:rowOff>918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id="{54BEDC9C-F728-47A8-86B1-B65780F15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0385" y="57306240"/>
          <a:ext cx="483413" cy="49900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335599</xdr:colOff>
      <xdr:row>94</xdr:row>
      <xdr:rowOff>122141</xdr:rowOff>
    </xdr:from>
    <xdr:to>
      <xdr:col>3</xdr:col>
      <xdr:colOff>819012</xdr:colOff>
      <xdr:row>95</xdr:row>
      <xdr:rowOff>8232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id="{BA6132A0-F69A-458A-9FD8-D5635B3C1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9338" y="57926467"/>
          <a:ext cx="483413" cy="49900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335599</xdr:colOff>
      <xdr:row>95</xdr:row>
      <xdr:rowOff>140110</xdr:rowOff>
    </xdr:from>
    <xdr:to>
      <xdr:col>3</xdr:col>
      <xdr:colOff>819012</xdr:colOff>
      <xdr:row>96</xdr:row>
      <xdr:rowOff>22888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id="{403A8DFF-E4EA-44B6-AFA4-04B81B71D5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79338" y="58557349"/>
          <a:ext cx="483413" cy="49569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288030</xdr:colOff>
      <xdr:row>43</xdr:row>
      <xdr:rowOff>32933</xdr:rowOff>
    </xdr:from>
    <xdr:to>
      <xdr:col>3</xdr:col>
      <xdr:colOff>914600</xdr:colOff>
      <xdr:row>44</xdr:row>
      <xdr:rowOff>58868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id="{DCDEA165-4FAC-4B13-87A0-763F894EC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1769" y="26578694"/>
          <a:ext cx="626570" cy="63884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321296</xdr:colOff>
      <xdr:row>46</xdr:row>
      <xdr:rowOff>49693</xdr:rowOff>
    </xdr:from>
    <xdr:to>
      <xdr:col>3</xdr:col>
      <xdr:colOff>869592</xdr:colOff>
      <xdr:row>47</xdr:row>
      <xdr:rowOff>3786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id="{5360221B-3289-4E27-8D9D-1B6567304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5035" y="28434193"/>
          <a:ext cx="548296" cy="567007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342781</xdr:colOff>
      <xdr:row>152</xdr:row>
      <xdr:rowOff>61030</xdr:rowOff>
    </xdr:from>
    <xdr:to>
      <xdr:col>3</xdr:col>
      <xdr:colOff>853891</xdr:colOff>
      <xdr:row>152</xdr:row>
      <xdr:rowOff>512246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id="{65B4ACC0-33B1-48D6-9AB6-A5BC7FED00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742"/>
        <a:stretch/>
      </xdr:blipFill>
      <xdr:spPr>
        <a:xfrm>
          <a:off x="4086520" y="93414313"/>
          <a:ext cx="511110" cy="45121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376415</xdr:colOff>
      <xdr:row>153</xdr:row>
      <xdr:rowOff>94314</xdr:rowOff>
    </xdr:from>
    <xdr:to>
      <xdr:col>3</xdr:col>
      <xdr:colOff>798828</xdr:colOff>
      <xdr:row>153</xdr:row>
      <xdr:rowOff>524523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id="{307D47D1-AADC-4F09-9AF3-9ECF90FDC5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09" t="12949" r="13683" b="10398"/>
        <a:stretch/>
      </xdr:blipFill>
      <xdr:spPr>
        <a:xfrm>
          <a:off x="4120154" y="94060510"/>
          <a:ext cx="422413" cy="43020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345729</xdr:colOff>
      <xdr:row>154</xdr:row>
      <xdr:rowOff>26519</xdr:rowOff>
    </xdr:from>
    <xdr:to>
      <xdr:col>3</xdr:col>
      <xdr:colOff>889478</xdr:colOff>
      <xdr:row>154</xdr:row>
      <xdr:rowOff>589048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id="{98A04286-2BB8-4329-BFF2-47E03DDB8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468" y="94605628"/>
          <a:ext cx="543749" cy="56252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352829</xdr:colOff>
      <xdr:row>41</xdr:row>
      <xdr:rowOff>17749</xdr:rowOff>
    </xdr:from>
    <xdr:to>
      <xdr:col>3</xdr:col>
      <xdr:colOff>892619</xdr:colOff>
      <xdr:row>41</xdr:row>
      <xdr:rowOff>568500</xdr:rowOff>
    </xdr:to>
    <xdr:pic>
      <xdr:nvPicPr>
        <xdr:cNvPr id="164" name="Picture 163">
          <a:extLst>
            <a:ext uri="{FF2B5EF4-FFF2-40B4-BE49-F238E27FC236}">
              <a16:creationId xmlns:a16="http://schemas.microsoft.com/office/drawing/2014/main" id="{0BE73AD1-07F9-41F5-9D2A-9E4909B94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568" y="25337684"/>
          <a:ext cx="539790" cy="55075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345722</xdr:colOff>
      <xdr:row>92</xdr:row>
      <xdr:rowOff>47489</xdr:rowOff>
    </xdr:from>
    <xdr:to>
      <xdr:col>3</xdr:col>
      <xdr:colOff>873897</xdr:colOff>
      <xdr:row>92</xdr:row>
      <xdr:rowOff>583460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id="{636075BF-52B7-437F-9382-18FEBB217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9461" y="56625989"/>
          <a:ext cx="528175" cy="53597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352710</xdr:colOff>
      <xdr:row>101</xdr:row>
      <xdr:rowOff>61656</xdr:rowOff>
    </xdr:from>
    <xdr:to>
      <xdr:col>3</xdr:col>
      <xdr:colOff>845382</xdr:colOff>
      <xdr:row>101</xdr:row>
      <xdr:rowOff>542416</xdr:rowOff>
    </xdr:to>
    <xdr:pic>
      <xdr:nvPicPr>
        <xdr:cNvPr id="166" name="Picture 165">
          <a:extLst>
            <a:ext uri="{FF2B5EF4-FFF2-40B4-BE49-F238E27FC236}">
              <a16:creationId xmlns:a16="http://schemas.microsoft.com/office/drawing/2014/main" id="{6D9E40E9-05C6-43D9-8DF3-454D384750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01" t="8026" r="8195" b="14567"/>
        <a:stretch/>
      </xdr:blipFill>
      <xdr:spPr>
        <a:xfrm>
          <a:off x="4096449" y="62156373"/>
          <a:ext cx="492672" cy="48076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352710</xdr:colOff>
      <xdr:row>102</xdr:row>
      <xdr:rowOff>66138</xdr:rowOff>
    </xdr:from>
    <xdr:to>
      <xdr:col>3</xdr:col>
      <xdr:colOff>845382</xdr:colOff>
      <xdr:row>102</xdr:row>
      <xdr:rowOff>546898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id="{D27013CE-A526-4720-BCF1-F6B2C80BC3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01" t="8026" r="8195" b="14567"/>
        <a:stretch/>
      </xdr:blipFill>
      <xdr:spPr>
        <a:xfrm>
          <a:off x="4096449" y="62773768"/>
          <a:ext cx="492672" cy="48076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352710</xdr:colOff>
      <xdr:row>103</xdr:row>
      <xdr:rowOff>70620</xdr:rowOff>
    </xdr:from>
    <xdr:to>
      <xdr:col>3</xdr:col>
      <xdr:colOff>845382</xdr:colOff>
      <xdr:row>103</xdr:row>
      <xdr:rowOff>551382</xdr:rowOff>
    </xdr:to>
    <xdr:pic>
      <xdr:nvPicPr>
        <xdr:cNvPr id="168" name="Picture 167">
          <a:extLst>
            <a:ext uri="{FF2B5EF4-FFF2-40B4-BE49-F238E27FC236}">
              <a16:creationId xmlns:a16="http://schemas.microsoft.com/office/drawing/2014/main" id="{C4C0734B-12CE-4B3F-B43F-BCE2B6AC9F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401" t="8026" r="8195" b="14567"/>
        <a:stretch/>
      </xdr:blipFill>
      <xdr:spPr>
        <a:xfrm>
          <a:off x="4096449" y="63391163"/>
          <a:ext cx="492672" cy="48076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358589</xdr:colOff>
      <xdr:row>166</xdr:row>
      <xdr:rowOff>78441</xdr:rowOff>
    </xdr:from>
    <xdr:to>
      <xdr:col>3</xdr:col>
      <xdr:colOff>822570</xdr:colOff>
      <xdr:row>166</xdr:row>
      <xdr:rowOff>548217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id="{B1F1B772-C227-483F-BF3E-DAA7C4CD3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01354" y="100718470"/>
          <a:ext cx="463981" cy="46977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324971</xdr:colOff>
      <xdr:row>167</xdr:row>
      <xdr:rowOff>78441</xdr:rowOff>
    </xdr:from>
    <xdr:to>
      <xdr:col>3</xdr:col>
      <xdr:colOff>802791</xdr:colOff>
      <xdr:row>167</xdr:row>
      <xdr:rowOff>564056</xdr:rowOff>
    </xdr:to>
    <xdr:pic>
      <xdr:nvPicPr>
        <xdr:cNvPr id="170" name="Picture 169">
          <a:extLst>
            <a:ext uri="{FF2B5EF4-FFF2-40B4-BE49-F238E27FC236}">
              <a16:creationId xmlns:a16="http://schemas.microsoft.com/office/drawing/2014/main" id="{96F8A76C-FF3A-4565-B98B-21B090F62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7736" y="101323588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347382</xdr:colOff>
      <xdr:row>168</xdr:row>
      <xdr:rowOff>112059</xdr:rowOff>
    </xdr:from>
    <xdr:to>
      <xdr:col>3</xdr:col>
      <xdr:colOff>753543</xdr:colOff>
      <xdr:row>168</xdr:row>
      <xdr:rowOff>518220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id="{DB553FF1-B604-4642-AA1E-4EF3210F7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0147" y="101962324"/>
          <a:ext cx="406161" cy="4061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291353</xdr:colOff>
      <xdr:row>198</xdr:row>
      <xdr:rowOff>78441</xdr:rowOff>
    </xdr:from>
    <xdr:to>
      <xdr:col>3</xdr:col>
      <xdr:colOff>753249</xdr:colOff>
      <xdr:row>198</xdr:row>
      <xdr:rowOff>548133</xdr:rowOff>
    </xdr:to>
    <xdr:pic>
      <xdr:nvPicPr>
        <xdr:cNvPr id="172" name="Picture 171">
          <a:extLst>
            <a:ext uri="{FF2B5EF4-FFF2-40B4-BE49-F238E27FC236}">
              <a16:creationId xmlns:a16="http://schemas.microsoft.com/office/drawing/2014/main" id="{7793ABEC-4258-433A-8026-EFEE14ECB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19477117"/>
          <a:ext cx="461896" cy="46969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291353</xdr:colOff>
      <xdr:row>199</xdr:row>
      <xdr:rowOff>78441</xdr:rowOff>
    </xdr:from>
    <xdr:to>
      <xdr:col>3</xdr:col>
      <xdr:colOff>753249</xdr:colOff>
      <xdr:row>199</xdr:row>
      <xdr:rowOff>548133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id="{514AE668-B14E-44F0-998B-7941A6809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20082235"/>
          <a:ext cx="461896" cy="46969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279018</xdr:colOff>
      <xdr:row>200</xdr:row>
      <xdr:rowOff>67236</xdr:rowOff>
    </xdr:from>
    <xdr:to>
      <xdr:col>3</xdr:col>
      <xdr:colOff>756838</xdr:colOff>
      <xdr:row>200</xdr:row>
      <xdr:rowOff>552851</xdr:rowOff>
    </xdr:to>
    <xdr:pic>
      <xdr:nvPicPr>
        <xdr:cNvPr id="174" name="Picture 173">
          <a:extLst>
            <a:ext uri="{FF2B5EF4-FFF2-40B4-BE49-F238E27FC236}">
              <a16:creationId xmlns:a16="http://schemas.microsoft.com/office/drawing/2014/main" id="{22C0DB39-127C-4844-B504-ED0DA115E8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5283" y="120676148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280147</xdr:colOff>
      <xdr:row>201</xdr:row>
      <xdr:rowOff>64564</xdr:rowOff>
    </xdr:from>
    <xdr:to>
      <xdr:col>3</xdr:col>
      <xdr:colOff>773890</xdr:colOff>
      <xdr:row>201</xdr:row>
      <xdr:rowOff>573897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id="{25CD2D65-982E-4714-BB8A-403C68E25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56412" y="121278593"/>
          <a:ext cx="493743" cy="50933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268942</xdr:colOff>
      <xdr:row>194</xdr:row>
      <xdr:rowOff>44824</xdr:rowOff>
    </xdr:from>
    <xdr:to>
      <xdr:col>3</xdr:col>
      <xdr:colOff>842308</xdr:colOff>
      <xdr:row>194</xdr:row>
      <xdr:rowOff>558619</xdr:rowOff>
    </xdr:to>
    <xdr:pic>
      <xdr:nvPicPr>
        <xdr:cNvPr id="176" name="Picture 175">
          <a:extLst>
            <a:ext uri="{FF2B5EF4-FFF2-40B4-BE49-F238E27FC236}">
              <a16:creationId xmlns:a16="http://schemas.microsoft.com/office/drawing/2014/main" id="{63EC9911-1B61-44EA-9350-1B0A48DBF9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933"/>
        <a:stretch/>
      </xdr:blipFill>
      <xdr:spPr>
        <a:xfrm>
          <a:off x="5345207" y="117023030"/>
          <a:ext cx="573366" cy="51379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268942</xdr:colOff>
      <xdr:row>195</xdr:row>
      <xdr:rowOff>56030</xdr:rowOff>
    </xdr:from>
    <xdr:to>
      <xdr:col>3</xdr:col>
      <xdr:colOff>842308</xdr:colOff>
      <xdr:row>195</xdr:row>
      <xdr:rowOff>569825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id="{9DBC75CF-D4DA-4147-BDFA-FDD90BFCC1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933"/>
        <a:stretch/>
      </xdr:blipFill>
      <xdr:spPr>
        <a:xfrm>
          <a:off x="5345207" y="117639354"/>
          <a:ext cx="573366" cy="51379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268942</xdr:colOff>
      <xdr:row>197</xdr:row>
      <xdr:rowOff>56030</xdr:rowOff>
    </xdr:from>
    <xdr:to>
      <xdr:col>3</xdr:col>
      <xdr:colOff>842308</xdr:colOff>
      <xdr:row>197</xdr:row>
      <xdr:rowOff>569825</xdr:rowOff>
    </xdr:to>
    <xdr:pic>
      <xdr:nvPicPr>
        <xdr:cNvPr id="178" name="Picture 177">
          <a:extLst>
            <a:ext uri="{FF2B5EF4-FFF2-40B4-BE49-F238E27FC236}">
              <a16:creationId xmlns:a16="http://schemas.microsoft.com/office/drawing/2014/main" id="{ABA2269E-940A-4378-9C37-BC7E0F26CB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2933"/>
        <a:stretch/>
      </xdr:blipFill>
      <xdr:spPr>
        <a:xfrm>
          <a:off x="5345207" y="118849589"/>
          <a:ext cx="573366" cy="51379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291352</xdr:colOff>
      <xdr:row>196</xdr:row>
      <xdr:rowOff>33618</xdr:rowOff>
    </xdr:from>
    <xdr:to>
      <xdr:col>3</xdr:col>
      <xdr:colOff>829235</xdr:colOff>
      <xdr:row>196</xdr:row>
      <xdr:rowOff>583182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id="{79E8B601-F0FA-4C60-B9B2-44B4DDA1C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7" y="118222059"/>
          <a:ext cx="537883" cy="54956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264200</xdr:colOff>
      <xdr:row>169</xdr:row>
      <xdr:rowOff>147376</xdr:rowOff>
    </xdr:from>
    <xdr:to>
      <xdr:col>3</xdr:col>
      <xdr:colOff>883754</xdr:colOff>
      <xdr:row>169</xdr:row>
      <xdr:rowOff>532592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F8571CA2-619B-4B83-80AB-B205D0E600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85" b="19339"/>
        <a:stretch/>
      </xdr:blipFill>
      <xdr:spPr>
        <a:xfrm>
          <a:off x="5333157" y="103307267"/>
          <a:ext cx="619554" cy="38521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264200</xdr:colOff>
      <xdr:row>170</xdr:row>
      <xdr:rowOff>160513</xdr:rowOff>
    </xdr:from>
    <xdr:to>
      <xdr:col>3</xdr:col>
      <xdr:colOff>883754</xdr:colOff>
      <xdr:row>170</xdr:row>
      <xdr:rowOff>545729</xdr:rowOff>
    </xdr:to>
    <xdr:pic>
      <xdr:nvPicPr>
        <xdr:cNvPr id="180" name="Picture 179">
          <a:extLst>
            <a:ext uri="{FF2B5EF4-FFF2-40B4-BE49-F238E27FC236}">
              <a16:creationId xmlns:a16="http://schemas.microsoft.com/office/drawing/2014/main" id="{786FFB41-D099-49D0-B19F-A04860F628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85" b="19339"/>
        <a:stretch/>
      </xdr:blipFill>
      <xdr:spPr>
        <a:xfrm>
          <a:off x="5333157" y="103933317"/>
          <a:ext cx="619554" cy="38521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264200</xdr:colOff>
      <xdr:row>171</xdr:row>
      <xdr:rowOff>140806</xdr:rowOff>
    </xdr:from>
    <xdr:to>
      <xdr:col>3</xdr:col>
      <xdr:colOff>883754</xdr:colOff>
      <xdr:row>171</xdr:row>
      <xdr:rowOff>526022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id="{B8838904-F9F8-4DEA-961C-43AF0B2D12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485" b="19339"/>
        <a:stretch/>
      </xdr:blipFill>
      <xdr:spPr>
        <a:xfrm>
          <a:off x="5333157" y="104526523"/>
          <a:ext cx="619554" cy="38521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112058</xdr:colOff>
      <xdr:row>172</xdr:row>
      <xdr:rowOff>66114</xdr:rowOff>
    </xdr:from>
    <xdr:to>
      <xdr:col>3</xdr:col>
      <xdr:colOff>999047</xdr:colOff>
      <xdr:row>172</xdr:row>
      <xdr:rowOff>560294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id="{4D73A127-65F8-4D32-B954-49FF0DAA8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8323" y="103731732"/>
          <a:ext cx="886989" cy="49418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112058</xdr:colOff>
      <xdr:row>173</xdr:row>
      <xdr:rowOff>66115</xdr:rowOff>
    </xdr:from>
    <xdr:to>
      <xdr:col>3</xdr:col>
      <xdr:colOff>999047</xdr:colOff>
      <xdr:row>173</xdr:row>
      <xdr:rowOff>560295</xdr:rowOff>
    </xdr:to>
    <xdr:pic>
      <xdr:nvPicPr>
        <xdr:cNvPr id="184" name="Picture 183">
          <a:extLst>
            <a:ext uri="{FF2B5EF4-FFF2-40B4-BE49-F238E27FC236}">
              <a16:creationId xmlns:a16="http://schemas.microsoft.com/office/drawing/2014/main" id="{9E6B1321-29B9-4A62-B178-28FF5B4EF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8323" y="104336850"/>
          <a:ext cx="886989" cy="49418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112058</xdr:colOff>
      <xdr:row>174</xdr:row>
      <xdr:rowOff>54908</xdr:rowOff>
    </xdr:from>
    <xdr:to>
      <xdr:col>3</xdr:col>
      <xdr:colOff>999047</xdr:colOff>
      <xdr:row>174</xdr:row>
      <xdr:rowOff>549088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id="{D86D3246-49DC-4B35-95F6-993CBDD411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8323" y="104930761"/>
          <a:ext cx="886989" cy="49418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291353</xdr:colOff>
      <xdr:row>175</xdr:row>
      <xdr:rowOff>67235</xdr:rowOff>
    </xdr:from>
    <xdr:to>
      <xdr:col>3</xdr:col>
      <xdr:colOff>769173</xdr:colOff>
      <xdr:row>175</xdr:row>
      <xdr:rowOff>552850</xdr:rowOff>
    </xdr:to>
    <xdr:pic>
      <xdr:nvPicPr>
        <xdr:cNvPr id="186" name="Picture 185">
          <a:extLst>
            <a:ext uri="{FF2B5EF4-FFF2-40B4-BE49-F238E27FC236}">
              <a16:creationId xmlns:a16="http://schemas.microsoft.com/office/drawing/2014/main" id="{CE9B921E-6C48-46ED-B63D-6517866518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05548206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291353</xdr:colOff>
      <xdr:row>177</xdr:row>
      <xdr:rowOff>78441</xdr:rowOff>
    </xdr:from>
    <xdr:to>
      <xdr:col>3</xdr:col>
      <xdr:colOff>769173</xdr:colOff>
      <xdr:row>177</xdr:row>
      <xdr:rowOff>564056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id="{EE1FF515-2469-4AB1-B304-6A95DB029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06769647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291353</xdr:colOff>
      <xdr:row>179</xdr:row>
      <xdr:rowOff>67235</xdr:rowOff>
    </xdr:from>
    <xdr:to>
      <xdr:col>3</xdr:col>
      <xdr:colOff>769173</xdr:colOff>
      <xdr:row>179</xdr:row>
      <xdr:rowOff>552850</xdr:rowOff>
    </xdr:to>
    <xdr:pic>
      <xdr:nvPicPr>
        <xdr:cNvPr id="188" name="Picture 187">
          <a:extLst>
            <a:ext uri="{FF2B5EF4-FFF2-40B4-BE49-F238E27FC236}">
              <a16:creationId xmlns:a16="http://schemas.microsoft.com/office/drawing/2014/main" id="{1BD2131F-32C8-4A99-9B17-48C56687C8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07968676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268941</xdr:colOff>
      <xdr:row>181</xdr:row>
      <xdr:rowOff>33617</xdr:rowOff>
    </xdr:from>
    <xdr:to>
      <xdr:col>3</xdr:col>
      <xdr:colOff>810363</xdr:colOff>
      <xdr:row>181</xdr:row>
      <xdr:rowOff>587316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id="{4568F209-667E-4707-92E2-76934ECAA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5206" y="109145293"/>
          <a:ext cx="541422" cy="55369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268941</xdr:colOff>
      <xdr:row>183</xdr:row>
      <xdr:rowOff>33617</xdr:rowOff>
    </xdr:from>
    <xdr:to>
      <xdr:col>3</xdr:col>
      <xdr:colOff>810363</xdr:colOff>
      <xdr:row>183</xdr:row>
      <xdr:rowOff>587316</xdr:rowOff>
    </xdr:to>
    <xdr:pic>
      <xdr:nvPicPr>
        <xdr:cNvPr id="190" name="Picture 189">
          <a:extLst>
            <a:ext uri="{FF2B5EF4-FFF2-40B4-BE49-F238E27FC236}">
              <a16:creationId xmlns:a16="http://schemas.microsoft.com/office/drawing/2014/main" id="{3BA96DB3-C4A3-4798-BC48-EA53E47D2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5206" y="110355529"/>
          <a:ext cx="541422" cy="55369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268941</xdr:colOff>
      <xdr:row>185</xdr:row>
      <xdr:rowOff>33617</xdr:rowOff>
    </xdr:from>
    <xdr:to>
      <xdr:col>3</xdr:col>
      <xdr:colOff>810363</xdr:colOff>
      <xdr:row>185</xdr:row>
      <xdr:rowOff>587316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id="{88CBE4BC-E16D-402E-BCCD-FB59F6E4D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5206" y="111565764"/>
          <a:ext cx="541422" cy="553699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336177</xdr:colOff>
      <xdr:row>182</xdr:row>
      <xdr:rowOff>100853</xdr:rowOff>
    </xdr:from>
    <xdr:to>
      <xdr:col>3</xdr:col>
      <xdr:colOff>756490</xdr:colOff>
      <xdr:row>182</xdr:row>
      <xdr:rowOff>521166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id="{A51812E9-7ACD-4372-B12D-373F54D6E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2442" y="109817647"/>
          <a:ext cx="420313" cy="42031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336177</xdr:colOff>
      <xdr:row>184</xdr:row>
      <xdr:rowOff>112059</xdr:rowOff>
    </xdr:from>
    <xdr:to>
      <xdr:col>3</xdr:col>
      <xdr:colOff>756490</xdr:colOff>
      <xdr:row>184</xdr:row>
      <xdr:rowOff>532372</xdr:rowOff>
    </xdr:to>
    <xdr:pic>
      <xdr:nvPicPr>
        <xdr:cNvPr id="194" name="Picture 193">
          <a:extLst>
            <a:ext uri="{FF2B5EF4-FFF2-40B4-BE49-F238E27FC236}">
              <a16:creationId xmlns:a16="http://schemas.microsoft.com/office/drawing/2014/main" id="{570E4CD6-1652-4F75-BC41-31BA74E6C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2442" y="111039088"/>
          <a:ext cx="420313" cy="42031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336177</xdr:colOff>
      <xdr:row>186</xdr:row>
      <xdr:rowOff>100852</xdr:rowOff>
    </xdr:from>
    <xdr:to>
      <xdr:col>3</xdr:col>
      <xdr:colOff>756490</xdr:colOff>
      <xdr:row>186</xdr:row>
      <xdr:rowOff>521165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id="{5CFDAE33-F3F5-4A35-ACB7-47F991667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2442" y="112238117"/>
          <a:ext cx="420313" cy="420313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336177</xdr:colOff>
      <xdr:row>176</xdr:row>
      <xdr:rowOff>112060</xdr:rowOff>
    </xdr:from>
    <xdr:to>
      <xdr:col>3</xdr:col>
      <xdr:colOff>728383</xdr:colOff>
      <xdr:row>176</xdr:row>
      <xdr:rowOff>504266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id="{29C57790-0ED9-40AF-BAC6-6D159EAE1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12442" y="106198148"/>
          <a:ext cx="392206" cy="39220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336177</xdr:colOff>
      <xdr:row>178</xdr:row>
      <xdr:rowOff>112060</xdr:rowOff>
    </xdr:from>
    <xdr:to>
      <xdr:col>3</xdr:col>
      <xdr:colOff>728383</xdr:colOff>
      <xdr:row>178</xdr:row>
      <xdr:rowOff>504266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id="{6AFE79DA-F55D-43D9-B1DB-5512D55415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9081" y="107942387"/>
          <a:ext cx="392206" cy="39220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336177</xdr:colOff>
      <xdr:row>180</xdr:row>
      <xdr:rowOff>119387</xdr:rowOff>
    </xdr:from>
    <xdr:to>
      <xdr:col>3</xdr:col>
      <xdr:colOff>728383</xdr:colOff>
      <xdr:row>180</xdr:row>
      <xdr:rowOff>511593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id="{FF24AADA-2806-4E38-B025-0B1BF9782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9081" y="109165983"/>
          <a:ext cx="392206" cy="392206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324971</xdr:colOff>
      <xdr:row>187</xdr:row>
      <xdr:rowOff>112058</xdr:rowOff>
    </xdr:from>
    <xdr:to>
      <xdr:col>3</xdr:col>
      <xdr:colOff>731132</xdr:colOff>
      <xdr:row>187</xdr:row>
      <xdr:rowOff>518219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id="{23BC0FD2-F04C-40F1-939C-67CA4147B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1236" y="112854440"/>
          <a:ext cx="406161" cy="4061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324971</xdr:colOff>
      <xdr:row>190</xdr:row>
      <xdr:rowOff>112058</xdr:rowOff>
    </xdr:from>
    <xdr:to>
      <xdr:col>3</xdr:col>
      <xdr:colOff>731132</xdr:colOff>
      <xdr:row>190</xdr:row>
      <xdr:rowOff>518219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id="{372E2743-3ADD-422A-9BB3-D1365467C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1236" y="114669793"/>
          <a:ext cx="406161" cy="4061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324971</xdr:colOff>
      <xdr:row>193</xdr:row>
      <xdr:rowOff>112057</xdr:rowOff>
    </xdr:from>
    <xdr:to>
      <xdr:col>3</xdr:col>
      <xdr:colOff>731132</xdr:colOff>
      <xdr:row>193</xdr:row>
      <xdr:rowOff>518218</xdr:rowOff>
    </xdr:to>
    <xdr:pic>
      <xdr:nvPicPr>
        <xdr:cNvPr id="202" name="Picture 201">
          <a:extLst>
            <a:ext uri="{FF2B5EF4-FFF2-40B4-BE49-F238E27FC236}">
              <a16:creationId xmlns:a16="http://schemas.microsoft.com/office/drawing/2014/main" id="{1F7B6CBE-0276-41B5-94F4-F8D5279CC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01236" y="116485145"/>
          <a:ext cx="406161" cy="406161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291356</xdr:colOff>
      <xdr:row>188</xdr:row>
      <xdr:rowOff>67236</xdr:rowOff>
    </xdr:from>
    <xdr:to>
      <xdr:col>3</xdr:col>
      <xdr:colOff>769176</xdr:colOff>
      <xdr:row>188</xdr:row>
      <xdr:rowOff>545056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id="{AC954907-4665-421B-A685-FE0C1888E5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21" y="113414736"/>
          <a:ext cx="477820" cy="47782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291356</xdr:colOff>
      <xdr:row>191</xdr:row>
      <xdr:rowOff>67236</xdr:rowOff>
    </xdr:from>
    <xdr:to>
      <xdr:col>3</xdr:col>
      <xdr:colOff>769176</xdr:colOff>
      <xdr:row>191</xdr:row>
      <xdr:rowOff>545056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id="{EDE6D8E4-245A-4C0A-A22E-D8AE20139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21" y="115230089"/>
          <a:ext cx="477820" cy="477820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291356</xdr:colOff>
      <xdr:row>189</xdr:row>
      <xdr:rowOff>67236</xdr:rowOff>
    </xdr:from>
    <xdr:to>
      <xdr:col>3</xdr:col>
      <xdr:colOff>777138</xdr:colOff>
      <xdr:row>189</xdr:row>
      <xdr:rowOff>553018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id="{2F193CF9-F403-47E6-B572-A4053FB06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21" y="114019854"/>
          <a:ext cx="485782" cy="48578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291356</xdr:colOff>
      <xdr:row>192</xdr:row>
      <xdr:rowOff>67236</xdr:rowOff>
    </xdr:from>
    <xdr:to>
      <xdr:col>3</xdr:col>
      <xdr:colOff>777138</xdr:colOff>
      <xdr:row>192</xdr:row>
      <xdr:rowOff>553018</xdr:rowOff>
    </xdr:to>
    <xdr:pic>
      <xdr:nvPicPr>
        <xdr:cNvPr id="206" name="Picture 205">
          <a:extLst>
            <a:ext uri="{FF2B5EF4-FFF2-40B4-BE49-F238E27FC236}">
              <a16:creationId xmlns:a16="http://schemas.microsoft.com/office/drawing/2014/main" id="{1F75A64E-E612-4752-ABB3-02759FBAC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21" y="115835207"/>
          <a:ext cx="485782" cy="485782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134472</xdr:colOff>
      <xdr:row>202</xdr:row>
      <xdr:rowOff>78440</xdr:rowOff>
    </xdr:from>
    <xdr:to>
      <xdr:col>3</xdr:col>
      <xdr:colOff>930089</xdr:colOff>
      <xdr:row>202</xdr:row>
      <xdr:rowOff>533015</xdr:rowOff>
    </xdr:to>
    <xdr:pic>
      <xdr:nvPicPr>
        <xdr:cNvPr id="182" name="Picture 181">
          <a:extLst>
            <a:ext uri="{FF2B5EF4-FFF2-40B4-BE49-F238E27FC236}">
              <a16:creationId xmlns:a16="http://schemas.microsoft.com/office/drawing/2014/main" id="{A2E387AF-3E79-4B61-941C-F1EBA99C7EE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66" b="22700"/>
        <a:stretch/>
      </xdr:blipFill>
      <xdr:spPr>
        <a:xfrm>
          <a:off x="5210737" y="121897587"/>
          <a:ext cx="795617" cy="45457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134470</xdr:colOff>
      <xdr:row>203</xdr:row>
      <xdr:rowOff>67235</xdr:rowOff>
    </xdr:from>
    <xdr:to>
      <xdr:col>3</xdr:col>
      <xdr:colOff>930979</xdr:colOff>
      <xdr:row>203</xdr:row>
      <xdr:rowOff>549089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id="{DDBF9EE6-1AD7-4F6F-AAA6-2D8B96E277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846" b="17658"/>
        <a:stretch/>
      </xdr:blipFill>
      <xdr:spPr>
        <a:xfrm>
          <a:off x="5210735" y="122491500"/>
          <a:ext cx="796509" cy="48185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134470</xdr:colOff>
      <xdr:row>204</xdr:row>
      <xdr:rowOff>67235</xdr:rowOff>
    </xdr:from>
    <xdr:to>
      <xdr:col>3</xdr:col>
      <xdr:colOff>930979</xdr:colOff>
      <xdr:row>204</xdr:row>
      <xdr:rowOff>549089</xdr:rowOff>
    </xdr:to>
    <xdr:pic>
      <xdr:nvPicPr>
        <xdr:cNvPr id="208" name="Picture 207">
          <a:extLst>
            <a:ext uri="{FF2B5EF4-FFF2-40B4-BE49-F238E27FC236}">
              <a16:creationId xmlns:a16="http://schemas.microsoft.com/office/drawing/2014/main" id="{2CF95388-0903-4768-80DF-193DDCE7B9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846" b="17658"/>
        <a:stretch/>
      </xdr:blipFill>
      <xdr:spPr>
        <a:xfrm>
          <a:off x="5210735" y="123096617"/>
          <a:ext cx="796509" cy="48185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134470</xdr:colOff>
      <xdr:row>205</xdr:row>
      <xdr:rowOff>67235</xdr:rowOff>
    </xdr:from>
    <xdr:to>
      <xdr:col>3</xdr:col>
      <xdr:colOff>930979</xdr:colOff>
      <xdr:row>205</xdr:row>
      <xdr:rowOff>549089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id="{14BDE8C4-1A9F-465D-8169-F89E935086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846" b="17658"/>
        <a:stretch/>
      </xdr:blipFill>
      <xdr:spPr>
        <a:xfrm>
          <a:off x="5210735" y="123701735"/>
          <a:ext cx="796509" cy="481854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193105</xdr:colOff>
      <xdr:row>206</xdr:row>
      <xdr:rowOff>85396</xdr:rowOff>
    </xdr:from>
    <xdr:to>
      <xdr:col>3</xdr:col>
      <xdr:colOff>798222</xdr:colOff>
      <xdr:row>206</xdr:row>
      <xdr:rowOff>538655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id="{FC2D0AE1-BB19-41BB-AD3F-9CA77CC1AD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903" b="12903"/>
        <a:stretch/>
      </xdr:blipFill>
      <xdr:spPr>
        <a:xfrm>
          <a:off x="5257777" y="125513224"/>
          <a:ext cx="605117" cy="453259"/>
        </a:xfrm>
        <a:prstGeom prst="rect">
          <a:avLst/>
        </a:prstGeom>
      </xdr:spPr>
    </xdr:pic>
    <xdr:clientData/>
  </xdr:twoCellAnchor>
  <xdr:twoCellAnchor editAs="oneCell">
    <xdr:from>
      <xdr:col>3</xdr:col>
      <xdr:colOff>193105</xdr:colOff>
      <xdr:row>207</xdr:row>
      <xdr:rowOff>78828</xdr:rowOff>
    </xdr:from>
    <xdr:to>
      <xdr:col>3</xdr:col>
      <xdr:colOff>798222</xdr:colOff>
      <xdr:row>207</xdr:row>
      <xdr:rowOff>532087</xdr:rowOff>
    </xdr:to>
    <xdr:pic>
      <xdr:nvPicPr>
        <xdr:cNvPr id="212" name="Picture 211">
          <a:extLst>
            <a:ext uri="{FF2B5EF4-FFF2-40B4-BE49-F238E27FC236}">
              <a16:creationId xmlns:a16="http://schemas.microsoft.com/office/drawing/2014/main" id="{CF69E915-656C-4D35-ABBE-A6BEDA5F8F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903" b="12903"/>
        <a:stretch/>
      </xdr:blipFill>
      <xdr:spPr>
        <a:xfrm>
          <a:off x="5257777" y="126117569"/>
          <a:ext cx="605117" cy="453259"/>
        </a:xfrm>
        <a:prstGeom prst="rect">
          <a:avLst/>
        </a:prstGeom>
      </xdr:spPr>
    </xdr:pic>
    <xdr:clientData/>
  </xdr:twoCellAnchor>
  <xdr:twoCellAnchor editAs="oneCell">
    <xdr:from>
      <xdr:col>3</xdr:col>
      <xdr:colOff>193105</xdr:colOff>
      <xdr:row>208</xdr:row>
      <xdr:rowOff>65690</xdr:rowOff>
    </xdr:from>
    <xdr:to>
      <xdr:col>3</xdr:col>
      <xdr:colOff>798222</xdr:colOff>
      <xdr:row>208</xdr:row>
      <xdr:rowOff>518949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id="{49B32457-BC80-4FFF-A308-1231836461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903" b="12903"/>
        <a:stretch/>
      </xdr:blipFill>
      <xdr:spPr>
        <a:xfrm>
          <a:off x="5257777" y="126715345"/>
          <a:ext cx="605117" cy="453259"/>
        </a:xfrm>
        <a:prstGeom prst="rect">
          <a:avLst/>
        </a:prstGeom>
      </xdr:spPr>
    </xdr:pic>
    <xdr:clientData/>
  </xdr:twoCellAnchor>
  <xdr:twoCellAnchor editAs="oneCell">
    <xdr:from>
      <xdr:col>3</xdr:col>
      <xdr:colOff>347384</xdr:colOff>
      <xdr:row>209</xdr:row>
      <xdr:rowOff>156882</xdr:rowOff>
    </xdr:from>
    <xdr:to>
      <xdr:col>3</xdr:col>
      <xdr:colOff>678050</xdr:colOff>
      <xdr:row>209</xdr:row>
      <xdr:rowOff>487548</xdr:rowOff>
    </xdr:to>
    <xdr:pic>
      <xdr:nvPicPr>
        <xdr:cNvPr id="210" name="Picture 209">
          <a:extLst>
            <a:ext uri="{FF2B5EF4-FFF2-40B4-BE49-F238E27FC236}">
              <a16:creationId xmlns:a16="http://schemas.microsoft.com/office/drawing/2014/main" id="{0C85D842-397D-4F4E-94C8-C9EC6D665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3649" y="126211853"/>
          <a:ext cx="330666" cy="330666"/>
        </a:xfrm>
        <a:prstGeom prst="rect">
          <a:avLst/>
        </a:prstGeom>
      </xdr:spPr>
    </xdr:pic>
    <xdr:clientData/>
  </xdr:twoCellAnchor>
  <xdr:twoCellAnchor editAs="oneCell">
    <xdr:from>
      <xdr:col>3</xdr:col>
      <xdr:colOff>291352</xdr:colOff>
      <xdr:row>210</xdr:row>
      <xdr:rowOff>89645</xdr:rowOff>
    </xdr:from>
    <xdr:to>
      <xdr:col>3</xdr:col>
      <xdr:colOff>734079</xdr:colOff>
      <xdr:row>210</xdr:row>
      <xdr:rowOff>532372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id="{2B257671-8B5A-4CAA-A0B8-C7517C0D4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7" y="126749733"/>
          <a:ext cx="442727" cy="442727"/>
        </a:xfrm>
        <a:prstGeom prst="rect">
          <a:avLst/>
        </a:prstGeom>
      </xdr:spPr>
    </xdr:pic>
    <xdr:clientData/>
  </xdr:twoCellAnchor>
  <xdr:twoCellAnchor editAs="oneCell">
    <xdr:from>
      <xdr:col>3</xdr:col>
      <xdr:colOff>268942</xdr:colOff>
      <xdr:row>211</xdr:row>
      <xdr:rowOff>56031</xdr:rowOff>
    </xdr:from>
    <xdr:to>
      <xdr:col>3</xdr:col>
      <xdr:colOff>773206</xdr:colOff>
      <xdr:row>211</xdr:row>
      <xdr:rowOff>560295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id="{5E02869C-B4D1-4BEF-A5E0-113E2EBA2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5207" y="127321237"/>
          <a:ext cx="504264" cy="504264"/>
        </a:xfrm>
        <a:prstGeom prst="rect">
          <a:avLst/>
        </a:prstGeom>
      </xdr:spPr>
    </xdr:pic>
    <xdr:clientData/>
  </xdr:twoCellAnchor>
  <xdr:twoCellAnchor editAs="oneCell">
    <xdr:from>
      <xdr:col>3</xdr:col>
      <xdr:colOff>257735</xdr:colOff>
      <xdr:row>212</xdr:row>
      <xdr:rowOff>33618</xdr:rowOff>
    </xdr:from>
    <xdr:to>
      <xdr:col>3</xdr:col>
      <xdr:colOff>806825</xdr:colOff>
      <xdr:row>212</xdr:row>
      <xdr:rowOff>582708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id="{7998599E-CAB3-4F38-A703-33F79E030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27903942"/>
          <a:ext cx="549090" cy="549090"/>
        </a:xfrm>
        <a:prstGeom prst="rect">
          <a:avLst/>
        </a:prstGeom>
      </xdr:spPr>
    </xdr:pic>
    <xdr:clientData/>
  </xdr:twoCellAnchor>
  <xdr:twoCellAnchor editAs="oneCell">
    <xdr:from>
      <xdr:col>3</xdr:col>
      <xdr:colOff>268942</xdr:colOff>
      <xdr:row>213</xdr:row>
      <xdr:rowOff>44824</xdr:rowOff>
    </xdr:from>
    <xdr:to>
      <xdr:col>3</xdr:col>
      <xdr:colOff>784413</xdr:colOff>
      <xdr:row>213</xdr:row>
      <xdr:rowOff>560295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id="{E2E371C9-67B5-4B42-9E8E-52E9E01BF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5207" y="128520265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257735</xdr:colOff>
      <xdr:row>214</xdr:row>
      <xdr:rowOff>22410</xdr:rowOff>
    </xdr:from>
    <xdr:to>
      <xdr:col>3</xdr:col>
      <xdr:colOff>795618</xdr:colOff>
      <xdr:row>214</xdr:row>
      <xdr:rowOff>560293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id="{9CCE7C80-684C-4787-80D7-20EDDF0A5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129102969"/>
          <a:ext cx="537883" cy="537883"/>
        </a:xfrm>
        <a:prstGeom prst="rect">
          <a:avLst/>
        </a:prstGeom>
      </xdr:spPr>
    </xdr:pic>
    <xdr:clientData/>
  </xdr:twoCellAnchor>
  <xdr:twoCellAnchor editAs="oneCell">
    <xdr:from>
      <xdr:col>3</xdr:col>
      <xdr:colOff>201706</xdr:colOff>
      <xdr:row>215</xdr:row>
      <xdr:rowOff>112059</xdr:rowOff>
    </xdr:from>
    <xdr:to>
      <xdr:col>3</xdr:col>
      <xdr:colOff>916181</xdr:colOff>
      <xdr:row>215</xdr:row>
      <xdr:rowOff>512165</xdr:rowOff>
    </xdr:to>
    <xdr:pic>
      <xdr:nvPicPr>
        <xdr:cNvPr id="192" name="Picture 191">
          <a:extLst>
            <a:ext uri="{FF2B5EF4-FFF2-40B4-BE49-F238E27FC236}">
              <a16:creationId xmlns:a16="http://schemas.microsoft.com/office/drawing/2014/main" id="{07DB6B30-310A-4507-B812-F7BF551AA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7971" y="129797735"/>
          <a:ext cx="714475" cy="400106"/>
        </a:xfrm>
        <a:prstGeom prst="rect">
          <a:avLst/>
        </a:prstGeom>
      </xdr:spPr>
    </xdr:pic>
    <xdr:clientData/>
  </xdr:twoCellAnchor>
  <xdr:twoCellAnchor editAs="oneCell">
    <xdr:from>
      <xdr:col>3</xdr:col>
      <xdr:colOff>201705</xdr:colOff>
      <xdr:row>216</xdr:row>
      <xdr:rowOff>112059</xdr:rowOff>
    </xdr:from>
    <xdr:to>
      <xdr:col>3</xdr:col>
      <xdr:colOff>916180</xdr:colOff>
      <xdr:row>216</xdr:row>
      <xdr:rowOff>512165</xdr:rowOff>
    </xdr:to>
    <xdr:pic>
      <xdr:nvPicPr>
        <xdr:cNvPr id="218" name="Picture 217">
          <a:extLst>
            <a:ext uri="{FF2B5EF4-FFF2-40B4-BE49-F238E27FC236}">
              <a16:creationId xmlns:a16="http://schemas.microsoft.com/office/drawing/2014/main" id="{B9D60BE5-B610-4004-ADF9-C30FE5B27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7970" y="130402853"/>
          <a:ext cx="714475" cy="400106"/>
        </a:xfrm>
        <a:prstGeom prst="rect">
          <a:avLst/>
        </a:prstGeom>
      </xdr:spPr>
    </xdr:pic>
    <xdr:clientData/>
  </xdr:twoCellAnchor>
  <xdr:twoCellAnchor editAs="oneCell">
    <xdr:from>
      <xdr:col>3</xdr:col>
      <xdr:colOff>291353</xdr:colOff>
      <xdr:row>217</xdr:row>
      <xdr:rowOff>67236</xdr:rowOff>
    </xdr:from>
    <xdr:to>
      <xdr:col>3</xdr:col>
      <xdr:colOff>769173</xdr:colOff>
      <xdr:row>217</xdr:row>
      <xdr:rowOff>552851</xdr:rowOff>
    </xdr:to>
    <xdr:pic>
      <xdr:nvPicPr>
        <xdr:cNvPr id="220" name="Picture 219">
          <a:extLst>
            <a:ext uri="{FF2B5EF4-FFF2-40B4-BE49-F238E27FC236}">
              <a16:creationId xmlns:a16="http://schemas.microsoft.com/office/drawing/2014/main" id="{AEC6869E-D615-475C-A0EA-608111C63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30963148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291353</xdr:colOff>
      <xdr:row>218</xdr:row>
      <xdr:rowOff>78442</xdr:rowOff>
    </xdr:from>
    <xdr:to>
      <xdr:col>3</xdr:col>
      <xdr:colOff>769173</xdr:colOff>
      <xdr:row>218</xdr:row>
      <xdr:rowOff>564057</xdr:rowOff>
    </xdr:to>
    <xdr:pic>
      <xdr:nvPicPr>
        <xdr:cNvPr id="222" name="Picture 221">
          <a:extLst>
            <a:ext uri="{FF2B5EF4-FFF2-40B4-BE49-F238E27FC236}">
              <a16:creationId xmlns:a16="http://schemas.microsoft.com/office/drawing/2014/main" id="{410AC87B-7ECC-4EDD-A922-383F3DCC2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31579471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291353</xdr:colOff>
      <xdr:row>219</xdr:row>
      <xdr:rowOff>67236</xdr:rowOff>
    </xdr:from>
    <xdr:to>
      <xdr:col>3</xdr:col>
      <xdr:colOff>769173</xdr:colOff>
      <xdr:row>219</xdr:row>
      <xdr:rowOff>552851</xdr:rowOff>
    </xdr:to>
    <xdr:pic>
      <xdr:nvPicPr>
        <xdr:cNvPr id="224" name="Picture 223">
          <a:extLst>
            <a:ext uri="{FF2B5EF4-FFF2-40B4-BE49-F238E27FC236}">
              <a16:creationId xmlns:a16="http://schemas.microsoft.com/office/drawing/2014/main" id="{D882A60B-FD94-41FB-9F7E-C2F5D8F82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32173383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291353</xdr:colOff>
      <xdr:row>220</xdr:row>
      <xdr:rowOff>78442</xdr:rowOff>
    </xdr:from>
    <xdr:to>
      <xdr:col>3</xdr:col>
      <xdr:colOff>769173</xdr:colOff>
      <xdr:row>220</xdr:row>
      <xdr:rowOff>564057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id="{9DFFB76A-63A3-4A36-A936-9383DB45B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32789707"/>
          <a:ext cx="477820" cy="485615"/>
        </a:xfrm>
        <a:prstGeom prst="rect">
          <a:avLst/>
        </a:prstGeom>
      </xdr:spPr>
    </xdr:pic>
    <xdr:clientData fLocksWithSheet="0"/>
  </xdr:twoCellAnchor>
  <xdr:twoCellAnchor editAs="oneCell">
    <xdr:from>
      <xdr:col>3</xdr:col>
      <xdr:colOff>201708</xdr:colOff>
      <xdr:row>221</xdr:row>
      <xdr:rowOff>0</xdr:rowOff>
    </xdr:from>
    <xdr:to>
      <xdr:col>3</xdr:col>
      <xdr:colOff>868551</xdr:colOff>
      <xdr:row>222</xdr:row>
      <xdr:rowOff>61725</xdr:rowOff>
    </xdr:to>
    <xdr:pic>
      <xdr:nvPicPr>
        <xdr:cNvPr id="226" name="Picture 225">
          <a:extLst>
            <a:ext uri="{FF2B5EF4-FFF2-40B4-BE49-F238E27FC236}">
              <a16:creationId xmlns:a16="http://schemas.microsoft.com/office/drawing/2014/main" id="{50BF7B59-A87C-D6E2-F484-6493CF32CB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7973" y="133316382"/>
          <a:ext cx="666843" cy="666843"/>
        </a:xfrm>
        <a:prstGeom prst="rect">
          <a:avLst/>
        </a:prstGeom>
      </xdr:spPr>
    </xdr:pic>
    <xdr:clientData/>
  </xdr:twoCellAnchor>
  <xdr:twoCellAnchor editAs="oneCell">
    <xdr:from>
      <xdr:col>3</xdr:col>
      <xdr:colOff>89647</xdr:colOff>
      <xdr:row>222</xdr:row>
      <xdr:rowOff>67235</xdr:rowOff>
    </xdr:from>
    <xdr:to>
      <xdr:col>3</xdr:col>
      <xdr:colOff>954511</xdr:colOff>
      <xdr:row>222</xdr:row>
      <xdr:rowOff>549088</xdr:rowOff>
    </xdr:to>
    <xdr:pic>
      <xdr:nvPicPr>
        <xdr:cNvPr id="230" name="Picture 229">
          <a:extLst>
            <a:ext uri="{FF2B5EF4-FFF2-40B4-BE49-F238E27FC236}">
              <a16:creationId xmlns:a16="http://schemas.microsoft.com/office/drawing/2014/main" id="{D42CAAED-3FA2-EA50-166E-9FA99CEF8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5912" y="133988735"/>
          <a:ext cx="864864" cy="481853"/>
        </a:xfrm>
        <a:prstGeom prst="rect">
          <a:avLst/>
        </a:prstGeom>
      </xdr:spPr>
    </xdr:pic>
    <xdr:clientData/>
  </xdr:twoCellAnchor>
  <xdr:twoCellAnchor editAs="oneCell">
    <xdr:from>
      <xdr:col>3</xdr:col>
      <xdr:colOff>89647</xdr:colOff>
      <xdr:row>223</xdr:row>
      <xdr:rowOff>67236</xdr:rowOff>
    </xdr:from>
    <xdr:to>
      <xdr:col>3</xdr:col>
      <xdr:colOff>954511</xdr:colOff>
      <xdr:row>223</xdr:row>
      <xdr:rowOff>549089</xdr:rowOff>
    </xdr:to>
    <xdr:pic>
      <xdr:nvPicPr>
        <xdr:cNvPr id="232" name="Picture 231">
          <a:extLst>
            <a:ext uri="{FF2B5EF4-FFF2-40B4-BE49-F238E27FC236}">
              <a16:creationId xmlns:a16="http://schemas.microsoft.com/office/drawing/2014/main" id="{6171CBE2-A23E-F100-6FBC-F5CC76677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5912" y="134593854"/>
          <a:ext cx="864864" cy="481853"/>
        </a:xfrm>
        <a:prstGeom prst="rect">
          <a:avLst/>
        </a:prstGeom>
      </xdr:spPr>
    </xdr:pic>
    <xdr:clientData/>
  </xdr:twoCellAnchor>
  <xdr:twoCellAnchor editAs="oneCell">
    <xdr:from>
      <xdr:col>3</xdr:col>
      <xdr:colOff>44823</xdr:colOff>
      <xdr:row>224</xdr:row>
      <xdr:rowOff>56030</xdr:rowOff>
    </xdr:from>
    <xdr:to>
      <xdr:col>3</xdr:col>
      <xdr:colOff>986117</xdr:colOff>
      <xdr:row>224</xdr:row>
      <xdr:rowOff>580465</xdr:rowOff>
    </xdr:to>
    <xdr:pic>
      <xdr:nvPicPr>
        <xdr:cNvPr id="236" name="Picture 235">
          <a:extLst>
            <a:ext uri="{FF2B5EF4-FFF2-40B4-BE49-F238E27FC236}">
              <a16:creationId xmlns:a16="http://schemas.microsoft.com/office/drawing/2014/main" id="{5BDC9CEE-D16B-505B-BC9C-188955FA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1088" y="135187765"/>
          <a:ext cx="941294" cy="524435"/>
        </a:xfrm>
        <a:prstGeom prst="rect">
          <a:avLst/>
        </a:prstGeom>
      </xdr:spPr>
    </xdr:pic>
    <xdr:clientData/>
  </xdr:twoCellAnchor>
  <xdr:twoCellAnchor editAs="oneCell">
    <xdr:from>
      <xdr:col>3</xdr:col>
      <xdr:colOff>302558</xdr:colOff>
      <xdr:row>225</xdr:row>
      <xdr:rowOff>112058</xdr:rowOff>
    </xdr:from>
    <xdr:to>
      <xdr:col>3</xdr:col>
      <xdr:colOff>711666</xdr:colOff>
      <xdr:row>225</xdr:row>
      <xdr:rowOff>521166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id="{1299BB0F-5E82-E3E1-2683-781E589185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135848911"/>
          <a:ext cx="409108" cy="409108"/>
        </a:xfrm>
        <a:prstGeom prst="rect">
          <a:avLst/>
        </a:prstGeom>
      </xdr:spPr>
    </xdr:pic>
    <xdr:clientData/>
  </xdr:twoCellAnchor>
  <xdr:twoCellAnchor editAs="oneCell">
    <xdr:from>
      <xdr:col>3</xdr:col>
      <xdr:colOff>302558</xdr:colOff>
      <xdr:row>226</xdr:row>
      <xdr:rowOff>112058</xdr:rowOff>
    </xdr:from>
    <xdr:to>
      <xdr:col>3</xdr:col>
      <xdr:colOff>711666</xdr:colOff>
      <xdr:row>226</xdr:row>
      <xdr:rowOff>521166</xdr:rowOff>
    </xdr:to>
    <xdr:pic>
      <xdr:nvPicPr>
        <xdr:cNvPr id="240" name="Picture 239">
          <a:extLst>
            <a:ext uri="{FF2B5EF4-FFF2-40B4-BE49-F238E27FC236}">
              <a16:creationId xmlns:a16="http://schemas.microsoft.com/office/drawing/2014/main" id="{A105B9A4-524A-4BE9-ABAE-2EC5FCCCA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136454029"/>
          <a:ext cx="409108" cy="409108"/>
        </a:xfrm>
        <a:prstGeom prst="rect">
          <a:avLst/>
        </a:prstGeom>
      </xdr:spPr>
    </xdr:pic>
    <xdr:clientData/>
  </xdr:twoCellAnchor>
  <xdr:twoCellAnchor editAs="oneCell">
    <xdr:from>
      <xdr:col>3</xdr:col>
      <xdr:colOff>302558</xdr:colOff>
      <xdr:row>227</xdr:row>
      <xdr:rowOff>112058</xdr:rowOff>
    </xdr:from>
    <xdr:to>
      <xdr:col>3</xdr:col>
      <xdr:colOff>711666</xdr:colOff>
      <xdr:row>227</xdr:row>
      <xdr:rowOff>521166</xdr:rowOff>
    </xdr:to>
    <xdr:pic>
      <xdr:nvPicPr>
        <xdr:cNvPr id="242" name="Picture 241">
          <a:extLst>
            <a:ext uri="{FF2B5EF4-FFF2-40B4-BE49-F238E27FC236}">
              <a16:creationId xmlns:a16="http://schemas.microsoft.com/office/drawing/2014/main" id="{05A43B32-1651-9C83-7990-02D51189A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137059146"/>
          <a:ext cx="409108" cy="409108"/>
        </a:xfrm>
        <a:prstGeom prst="rect">
          <a:avLst/>
        </a:prstGeom>
      </xdr:spPr>
    </xdr:pic>
    <xdr:clientData/>
  </xdr:twoCellAnchor>
  <xdr:twoCellAnchor editAs="oneCell">
    <xdr:from>
      <xdr:col>3</xdr:col>
      <xdr:colOff>302558</xdr:colOff>
      <xdr:row>228</xdr:row>
      <xdr:rowOff>112058</xdr:rowOff>
    </xdr:from>
    <xdr:to>
      <xdr:col>3</xdr:col>
      <xdr:colOff>711666</xdr:colOff>
      <xdr:row>228</xdr:row>
      <xdr:rowOff>521166</xdr:rowOff>
    </xdr:to>
    <xdr:pic>
      <xdr:nvPicPr>
        <xdr:cNvPr id="244" name="Picture 243">
          <a:extLst>
            <a:ext uri="{FF2B5EF4-FFF2-40B4-BE49-F238E27FC236}">
              <a16:creationId xmlns:a16="http://schemas.microsoft.com/office/drawing/2014/main" id="{9578162F-F38D-D4DC-52B2-D9D7B3C0E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137664264"/>
          <a:ext cx="409108" cy="409108"/>
        </a:xfrm>
        <a:prstGeom prst="rect">
          <a:avLst/>
        </a:prstGeom>
      </xdr:spPr>
    </xdr:pic>
    <xdr:clientData/>
  </xdr:twoCellAnchor>
  <xdr:twoCellAnchor editAs="oneCell">
    <xdr:from>
      <xdr:col>3</xdr:col>
      <xdr:colOff>302558</xdr:colOff>
      <xdr:row>229</xdr:row>
      <xdr:rowOff>112058</xdr:rowOff>
    </xdr:from>
    <xdr:to>
      <xdr:col>3</xdr:col>
      <xdr:colOff>711666</xdr:colOff>
      <xdr:row>229</xdr:row>
      <xdr:rowOff>521166</xdr:rowOff>
    </xdr:to>
    <xdr:pic>
      <xdr:nvPicPr>
        <xdr:cNvPr id="248" name="Picture 247">
          <a:extLst>
            <a:ext uri="{FF2B5EF4-FFF2-40B4-BE49-F238E27FC236}">
              <a16:creationId xmlns:a16="http://schemas.microsoft.com/office/drawing/2014/main" id="{A8FADEAA-EF14-D03C-8BC7-C8A81DA30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138269382"/>
          <a:ext cx="409108" cy="409108"/>
        </a:xfrm>
        <a:prstGeom prst="rect">
          <a:avLst/>
        </a:prstGeom>
      </xdr:spPr>
    </xdr:pic>
    <xdr:clientData/>
  </xdr:twoCellAnchor>
  <xdr:twoCellAnchor editAs="oneCell">
    <xdr:from>
      <xdr:col>3</xdr:col>
      <xdr:colOff>302558</xdr:colOff>
      <xdr:row>230</xdr:row>
      <xdr:rowOff>112058</xdr:rowOff>
    </xdr:from>
    <xdr:to>
      <xdr:col>3</xdr:col>
      <xdr:colOff>711666</xdr:colOff>
      <xdr:row>230</xdr:row>
      <xdr:rowOff>521166</xdr:rowOff>
    </xdr:to>
    <xdr:pic>
      <xdr:nvPicPr>
        <xdr:cNvPr id="250" name="Picture 249">
          <a:extLst>
            <a:ext uri="{FF2B5EF4-FFF2-40B4-BE49-F238E27FC236}">
              <a16:creationId xmlns:a16="http://schemas.microsoft.com/office/drawing/2014/main" id="{D9477F3B-94F9-83E4-DD5B-69A45F517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138874499"/>
          <a:ext cx="409108" cy="409108"/>
        </a:xfrm>
        <a:prstGeom prst="rect">
          <a:avLst/>
        </a:prstGeom>
      </xdr:spPr>
    </xdr:pic>
    <xdr:clientData/>
  </xdr:twoCellAnchor>
  <xdr:twoCellAnchor editAs="oneCell">
    <xdr:from>
      <xdr:col>3</xdr:col>
      <xdr:colOff>302558</xdr:colOff>
      <xdr:row>231</xdr:row>
      <xdr:rowOff>112058</xdr:rowOff>
    </xdr:from>
    <xdr:to>
      <xdr:col>3</xdr:col>
      <xdr:colOff>711666</xdr:colOff>
      <xdr:row>231</xdr:row>
      <xdr:rowOff>521166</xdr:rowOff>
    </xdr:to>
    <xdr:pic>
      <xdr:nvPicPr>
        <xdr:cNvPr id="252" name="Picture 251">
          <a:extLst>
            <a:ext uri="{FF2B5EF4-FFF2-40B4-BE49-F238E27FC236}">
              <a16:creationId xmlns:a16="http://schemas.microsoft.com/office/drawing/2014/main" id="{8C8A3BFA-93E9-158C-5AEA-C81E97D42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139479617"/>
          <a:ext cx="409108" cy="409108"/>
        </a:xfrm>
        <a:prstGeom prst="rect">
          <a:avLst/>
        </a:prstGeom>
      </xdr:spPr>
    </xdr:pic>
    <xdr:clientData/>
  </xdr:twoCellAnchor>
  <xdr:twoCellAnchor editAs="oneCell">
    <xdr:from>
      <xdr:col>3</xdr:col>
      <xdr:colOff>235323</xdr:colOff>
      <xdr:row>233</xdr:row>
      <xdr:rowOff>56029</xdr:rowOff>
    </xdr:from>
    <xdr:to>
      <xdr:col>3</xdr:col>
      <xdr:colOff>750794</xdr:colOff>
      <xdr:row>233</xdr:row>
      <xdr:rowOff>571500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id="{767BA067-87F5-13FF-1BFD-628CE6D54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1588" y="140633823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235323</xdr:colOff>
      <xdr:row>232</xdr:row>
      <xdr:rowOff>44824</xdr:rowOff>
    </xdr:from>
    <xdr:to>
      <xdr:col>3</xdr:col>
      <xdr:colOff>750794</xdr:colOff>
      <xdr:row>232</xdr:row>
      <xdr:rowOff>560295</xdr:rowOff>
    </xdr:to>
    <xdr:pic>
      <xdr:nvPicPr>
        <xdr:cNvPr id="228" name="Picture 227">
          <a:extLst>
            <a:ext uri="{FF2B5EF4-FFF2-40B4-BE49-F238E27FC236}">
              <a16:creationId xmlns:a16="http://schemas.microsoft.com/office/drawing/2014/main" id="{726DC756-D97E-C4AF-9F68-649736C921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1588" y="140017500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235323</xdr:colOff>
      <xdr:row>234</xdr:row>
      <xdr:rowOff>44823</xdr:rowOff>
    </xdr:from>
    <xdr:to>
      <xdr:col>3</xdr:col>
      <xdr:colOff>750794</xdr:colOff>
      <xdr:row>234</xdr:row>
      <xdr:rowOff>560294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id="{B4D8C490-A78B-7C35-135D-DD74AA742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1588" y="141227735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235323</xdr:colOff>
      <xdr:row>235</xdr:row>
      <xdr:rowOff>44823</xdr:rowOff>
    </xdr:from>
    <xdr:to>
      <xdr:col>3</xdr:col>
      <xdr:colOff>750794</xdr:colOff>
      <xdr:row>235</xdr:row>
      <xdr:rowOff>560294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id="{33FFDFE5-B12B-9DD1-478A-B4561FE1C4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1588" y="141832852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246529</xdr:colOff>
      <xdr:row>236</xdr:row>
      <xdr:rowOff>56029</xdr:rowOff>
    </xdr:from>
    <xdr:to>
      <xdr:col>3</xdr:col>
      <xdr:colOff>762000</xdr:colOff>
      <xdr:row>236</xdr:row>
      <xdr:rowOff>571500</xdr:rowOff>
    </xdr:to>
    <xdr:pic>
      <xdr:nvPicPr>
        <xdr:cNvPr id="234" name="Picture 233">
          <a:extLst>
            <a:ext uri="{FF2B5EF4-FFF2-40B4-BE49-F238E27FC236}">
              <a16:creationId xmlns:a16="http://schemas.microsoft.com/office/drawing/2014/main" id="{6321B7DF-EAF8-C8F4-C886-5AD12678D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794" y="142449176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246529</xdr:colOff>
      <xdr:row>237</xdr:row>
      <xdr:rowOff>56029</xdr:rowOff>
    </xdr:from>
    <xdr:to>
      <xdr:col>3</xdr:col>
      <xdr:colOff>762000</xdr:colOff>
      <xdr:row>237</xdr:row>
      <xdr:rowOff>571500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id="{2580468C-F35F-0ADF-395C-374398C74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794" y="143054294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246529</xdr:colOff>
      <xdr:row>238</xdr:row>
      <xdr:rowOff>56030</xdr:rowOff>
    </xdr:from>
    <xdr:to>
      <xdr:col>3</xdr:col>
      <xdr:colOff>762000</xdr:colOff>
      <xdr:row>238</xdr:row>
      <xdr:rowOff>571501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id="{F0F31588-4DD5-7F4E-4E2E-6ECB5143DE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794" y="143659412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246529</xdr:colOff>
      <xdr:row>239</xdr:row>
      <xdr:rowOff>56029</xdr:rowOff>
    </xdr:from>
    <xdr:to>
      <xdr:col>3</xdr:col>
      <xdr:colOff>762000</xdr:colOff>
      <xdr:row>239</xdr:row>
      <xdr:rowOff>571500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id="{099C92D7-96EB-7E6D-9399-4F51A1FC2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794" y="144264529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246529</xdr:colOff>
      <xdr:row>240</xdr:row>
      <xdr:rowOff>56029</xdr:rowOff>
    </xdr:from>
    <xdr:to>
      <xdr:col>3</xdr:col>
      <xdr:colOff>762000</xdr:colOff>
      <xdr:row>240</xdr:row>
      <xdr:rowOff>571500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id="{7F573228-06CF-7FF8-F255-04567401E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794" y="144869647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246529</xdr:colOff>
      <xdr:row>241</xdr:row>
      <xdr:rowOff>44824</xdr:rowOff>
    </xdr:from>
    <xdr:to>
      <xdr:col>3</xdr:col>
      <xdr:colOff>762000</xdr:colOff>
      <xdr:row>241</xdr:row>
      <xdr:rowOff>560295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id="{5D4A3FC9-2785-BBE5-C340-DB84C5DF61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794" y="145463559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291353</xdr:colOff>
      <xdr:row>242</xdr:row>
      <xdr:rowOff>123264</xdr:rowOff>
    </xdr:from>
    <xdr:to>
      <xdr:col>3</xdr:col>
      <xdr:colOff>694765</xdr:colOff>
      <xdr:row>242</xdr:row>
      <xdr:rowOff>526676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id="{090C2DC5-26CB-ECD4-BAB6-36DAC1FEA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7618" y="146147117"/>
          <a:ext cx="403412" cy="403412"/>
        </a:xfrm>
        <a:prstGeom prst="rect">
          <a:avLst/>
        </a:prstGeom>
      </xdr:spPr>
    </xdr:pic>
    <xdr:clientData/>
  </xdr:twoCellAnchor>
  <xdr:twoCellAnchor editAs="oneCell">
    <xdr:from>
      <xdr:col>3</xdr:col>
      <xdr:colOff>246529</xdr:colOff>
      <xdr:row>243</xdr:row>
      <xdr:rowOff>56029</xdr:rowOff>
    </xdr:from>
    <xdr:to>
      <xdr:col>3</xdr:col>
      <xdr:colOff>762000</xdr:colOff>
      <xdr:row>243</xdr:row>
      <xdr:rowOff>571500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id="{8A59C708-E8E8-EF06-0DCD-2978EECCA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22794" y="146685000"/>
          <a:ext cx="515471" cy="515471"/>
        </a:xfrm>
        <a:prstGeom prst="rect">
          <a:avLst/>
        </a:prstGeom>
      </xdr:spPr>
    </xdr:pic>
    <xdr:clientData/>
  </xdr:twoCellAnchor>
  <xdr:twoCellAnchor editAs="oneCell">
    <xdr:from>
      <xdr:col>3</xdr:col>
      <xdr:colOff>278423</xdr:colOff>
      <xdr:row>244</xdr:row>
      <xdr:rowOff>95679</xdr:rowOff>
    </xdr:from>
    <xdr:to>
      <xdr:col>3</xdr:col>
      <xdr:colOff>724935</xdr:colOff>
      <xdr:row>244</xdr:row>
      <xdr:rowOff>542191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id="{F5FA9A8F-C9DF-56BC-6735-78EEAC075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41327" y="148062891"/>
          <a:ext cx="446512" cy="446512"/>
        </a:xfrm>
        <a:prstGeom prst="rect">
          <a:avLst/>
        </a:prstGeom>
      </xdr:spPr>
    </xdr:pic>
    <xdr:clientData/>
  </xdr:twoCellAnchor>
  <xdr:twoCellAnchor editAs="oneCell">
    <xdr:from>
      <xdr:col>3</xdr:col>
      <xdr:colOff>197828</xdr:colOff>
      <xdr:row>245</xdr:row>
      <xdr:rowOff>14653</xdr:rowOff>
    </xdr:from>
    <xdr:to>
      <xdr:col>3</xdr:col>
      <xdr:colOff>805963</xdr:colOff>
      <xdr:row>246</xdr:row>
      <xdr:rowOff>14653</xdr:rowOff>
    </xdr:to>
    <xdr:pic>
      <xdr:nvPicPr>
        <xdr:cNvPr id="246" name="Picture 245">
          <a:extLst>
            <a:ext uri="{FF2B5EF4-FFF2-40B4-BE49-F238E27FC236}">
              <a16:creationId xmlns:a16="http://schemas.microsoft.com/office/drawing/2014/main" id="{BD83A7E8-3E3D-1C98-CE25-67B85CECB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60732" y="148589999"/>
          <a:ext cx="608135" cy="6081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291721</xdr:colOff>
      <xdr:row>18</xdr:row>
      <xdr:rowOff>172013</xdr:rowOff>
    </xdr:from>
    <xdr:to>
      <xdr:col>2</xdr:col>
      <xdr:colOff>847660</xdr:colOff>
      <xdr:row>18</xdr:row>
      <xdr:rowOff>483339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00B853-BC8D-454F-86A4-E0623CD08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7821" y="10725713"/>
          <a:ext cx="555939" cy="311326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291721</xdr:colOff>
      <xdr:row>19</xdr:row>
      <xdr:rowOff>172013</xdr:rowOff>
    </xdr:from>
    <xdr:to>
      <xdr:col>2</xdr:col>
      <xdr:colOff>847660</xdr:colOff>
      <xdr:row>19</xdr:row>
      <xdr:rowOff>483339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367C300-77DD-4BD5-BE45-2C6DBDD517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7821" y="11335313"/>
          <a:ext cx="555939" cy="311326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302706</xdr:colOff>
      <xdr:row>20</xdr:row>
      <xdr:rowOff>127186</xdr:rowOff>
    </xdr:from>
    <xdr:to>
      <xdr:col>2</xdr:col>
      <xdr:colOff>825948</xdr:colOff>
      <xdr:row>20</xdr:row>
      <xdr:rowOff>496483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7B4D9EC-E256-4A13-B984-57AA18ADC7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92" b="14129"/>
        <a:stretch/>
      </xdr:blipFill>
      <xdr:spPr>
        <a:xfrm>
          <a:off x="3388806" y="11900086"/>
          <a:ext cx="523242" cy="369297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304411</xdr:colOff>
      <xdr:row>64</xdr:row>
      <xdr:rowOff>89647</xdr:rowOff>
    </xdr:from>
    <xdr:to>
      <xdr:col>2</xdr:col>
      <xdr:colOff>832627</xdr:colOff>
      <xdr:row>64</xdr:row>
      <xdr:rowOff>538269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F45D88C-A26F-4206-A11F-468E509879E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589" b="13698"/>
        <a:stretch/>
      </xdr:blipFill>
      <xdr:spPr>
        <a:xfrm>
          <a:off x="3587735" y="38402559"/>
          <a:ext cx="528216" cy="44862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220563</xdr:colOff>
      <xdr:row>69</xdr:row>
      <xdr:rowOff>161774</xdr:rowOff>
    </xdr:from>
    <xdr:to>
      <xdr:col>2</xdr:col>
      <xdr:colOff>785892</xdr:colOff>
      <xdr:row>69</xdr:row>
      <xdr:rowOff>478359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B46DB49-FC85-4B77-9BB5-354147B22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6663" y="41805074"/>
          <a:ext cx="565329" cy="31658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309801</xdr:colOff>
      <xdr:row>70</xdr:row>
      <xdr:rowOff>101027</xdr:rowOff>
    </xdr:from>
    <xdr:to>
      <xdr:col>2</xdr:col>
      <xdr:colOff>766741</xdr:colOff>
      <xdr:row>70</xdr:row>
      <xdr:rowOff>508861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B86D582-6A9D-4FBD-A2B7-BB85A14F632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110" t="16047" r="13593" b="14827"/>
        <a:stretch/>
      </xdr:blipFill>
      <xdr:spPr>
        <a:xfrm>
          <a:off x="3395901" y="42353927"/>
          <a:ext cx="456940" cy="407834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248011</xdr:colOff>
      <xdr:row>4</xdr:row>
      <xdr:rowOff>104775</xdr:rowOff>
    </xdr:from>
    <xdr:to>
      <xdr:col>2</xdr:col>
      <xdr:colOff>965320</xdr:colOff>
      <xdr:row>4</xdr:row>
      <xdr:rowOff>506468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03E1F1E-F3F1-4D19-BD95-64BEE8C02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4111" y="2124075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259218</xdr:colOff>
      <xdr:row>5</xdr:row>
      <xdr:rowOff>104774</xdr:rowOff>
    </xdr:from>
    <xdr:to>
      <xdr:col>2</xdr:col>
      <xdr:colOff>976527</xdr:colOff>
      <xdr:row>5</xdr:row>
      <xdr:rowOff>506467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DA49E69-E5D2-4952-8695-E3C1C61BB4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5318" y="2733674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323674</xdr:colOff>
      <xdr:row>6</xdr:row>
      <xdr:rowOff>21866</xdr:rowOff>
    </xdr:from>
    <xdr:to>
      <xdr:col>2</xdr:col>
      <xdr:colOff>844163</xdr:colOff>
      <xdr:row>6</xdr:row>
      <xdr:rowOff>565247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76E1BCB-0A6C-4F4C-96DF-C58F9C7A3B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143" t="9710" r="9725" b="9757"/>
        <a:stretch/>
      </xdr:blipFill>
      <xdr:spPr>
        <a:xfrm>
          <a:off x="3409774" y="3260366"/>
          <a:ext cx="520489" cy="54338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347197</xdr:colOff>
      <xdr:row>7</xdr:row>
      <xdr:rowOff>87966</xdr:rowOff>
    </xdr:from>
    <xdr:to>
      <xdr:col>2</xdr:col>
      <xdr:colOff>777622</xdr:colOff>
      <xdr:row>7</xdr:row>
      <xdr:rowOff>518391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F95847B-1D41-40FA-85AC-89E0F3CF1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3297" y="3936066"/>
          <a:ext cx="430425" cy="43042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363880</xdr:colOff>
      <xdr:row>8</xdr:row>
      <xdr:rowOff>78442</xdr:rowOff>
    </xdr:from>
    <xdr:to>
      <xdr:col>2</xdr:col>
      <xdr:colOff>815722</xdr:colOff>
      <xdr:row>8</xdr:row>
      <xdr:rowOff>530284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DD002F49-3CC1-420F-8E18-D57DF9570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9980" y="4536142"/>
          <a:ext cx="451842" cy="45184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349549</xdr:colOff>
      <xdr:row>9</xdr:row>
      <xdr:rowOff>87967</xdr:rowOff>
    </xdr:from>
    <xdr:to>
      <xdr:col>2</xdr:col>
      <xdr:colOff>787147</xdr:colOff>
      <xdr:row>9</xdr:row>
      <xdr:rowOff>525565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F9EFFECB-4B24-489D-84FC-8019170CBA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5649" y="5155267"/>
          <a:ext cx="437598" cy="437598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342364</xdr:colOff>
      <xdr:row>10</xdr:row>
      <xdr:rowOff>59392</xdr:rowOff>
    </xdr:from>
    <xdr:to>
      <xdr:col>2</xdr:col>
      <xdr:colOff>815722</xdr:colOff>
      <xdr:row>10</xdr:row>
      <xdr:rowOff>532750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8C433D19-918B-4988-ABDC-CCF0BD679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464" y="5736292"/>
          <a:ext cx="473358" cy="473358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362288</xdr:colOff>
      <xdr:row>11</xdr:row>
      <xdr:rowOff>21292</xdr:rowOff>
    </xdr:from>
    <xdr:to>
      <xdr:col>2</xdr:col>
      <xdr:colOff>867749</xdr:colOff>
      <xdr:row>11</xdr:row>
      <xdr:rowOff>552027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FA64549-B0FD-46EB-8100-55C6E368C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388" y="6307792"/>
          <a:ext cx="505461" cy="53073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332707</xdr:colOff>
      <xdr:row>12</xdr:row>
      <xdr:rowOff>30817</xdr:rowOff>
    </xdr:from>
    <xdr:to>
      <xdr:col>2</xdr:col>
      <xdr:colOff>806065</xdr:colOff>
      <xdr:row>12</xdr:row>
      <xdr:rowOff>504175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5E1BED46-2738-4387-9EBB-284A1DB8E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8807" y="6926917"/>
          <a:ext cx="473358" cy="473358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347109</xdr:colOff>
      <xdr:row>13</xdr:row>
      <xdr:rowOff>95484</xdr:rowOff>
    </xdr:from>
    <xdr:to>
      <xdr:col>2</xdr:col>
      <xdr:colOff>825247</xdr:colOff>
      <xdr:row>13</xdr:row>
      <xdr:rowOff>511341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28E565C8-19F2-4351-B90A-FCD9B66BB6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7167"/>
        <a:stretch/>
      </xdr:blipFill>
      <xdr:spPr>
        <a:xfrm>
          <a:off x="3625714" y="7625247"/>
          <a:ext cx="478138" cy="415857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318267</xdr:colOff>
      <xdr:row>14</xdr:row>
      <xdr:rowOff>97491</xdr:rowOff>
    </xdr:from>
    <xdr:to>
      <xdr:col>2</xdr:col>
      <xdr:colOff>863346</xdr:colOff>
      <xdr:row>14</xdr:row>
      <xdr:rowOff>578022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FE6319A0-52C4-4E0E-95AC-2FFF9277BC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842"/>
        <a:stretch/>
      </xdr:blipFill>
      <xdr:spPr>
        <a:xfrm>
          <a:off x="3404367" y="8212791"/>
          <a:ext cx="545079" cy="48053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318382</xdr:colOff>
      <xdr:row>15</xdr:row>
      <xdr:rowOff>30817</xdr:rowOff>
    </xdr:from>
    <xdr:to>
      <xdr:col>2</xdr:col>
      <xdr:colOff>834772</xdr:colOff>
      <xdr:row>15</xdr:row>
      <xdr:rowOff>547207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9CE2B951-AD77-4BD8-9782-0F5C98DAF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4482" y="8755717"/>
          <a:ext cx="516390" cy="516390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311210</xdr:colOff>
      <xdr:row>16</xdr:row>
      <xdr:rowOff>21292</xdr:rowOff>
    </xdr:from>
    <xdr:to>
      <xdr:col>2</xdr:col>
      <xdr:colOff>834772</xdr:colOff>
      <xdr:row>16</xdr:row>
      <xdr:rowOff>544854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AA7EAC26-6B53-4A37-AAA2-C97CAA80A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310" y="9355792"/>
          <a:ext cx="523562" cy="52356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311550</xdr:colOff>
      <xdr:row>17</xdr:row>
      <xdr:rowOff>87966</xdr:rowOff>
    </xdr:from>
    <xdr:to>
      <xdr:col>2</xdr:col>
      <xdr:colOff>749047</xdr:colOff>
      <xdr:row>17</xdr:row>
      <xdr:rowOff>525463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6EC66723-9D82-4541-AD7F-E77A16E13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650" y="10032066"/>
          <a:ext cx="437497" cy="437497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212713</xdr:colOff>
      <xdr:row>21</xdr:row>
      <xdr:rowOff>135591</xdr:rowOff>
    </xdr:from>
    <xdr:to>
      <xdr:col>2</xdr:col>
      <xdr:colOff>930022</xdr:colOff>
      <xdr:row>21</xdr:row>
      <xdr:rowOff>537284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78FC8873-F500-4DBC-AD82-76753F5FE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8813" y="12518091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254739</xdr:colOff>
      <xdr:row>22</xdr:row>
      <xdr:rowOff>145116</xdr:rowOff>
    </xdr:from>
    <xdr:to>
      <xdr:col>2</xdr:col>
      <xdr:colOff>882397</xdr:colOff>
      <xdr:row>22</xdr:row>
      <xdr:rowOff>496604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58917365-8CD2-4D53-AF98-621BFCA0B3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0839" y="13137216"/>
          <a:ext cx="627658" cy="351488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253587</xdr:colOff>
      <xdr:row>23</xdr:row>
      <xdr:rowOff>78441</xdr:rowOff>
    </xdr:from>
    <xdr:to>
      <xdr:col>2</xdr:col>
      <xdr:colOff>863215</xdr:colOff>
      <xdr:row>23</xdr:row>
      <xdr:rowOff>515938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BE48AF90-872E-4081-B700-D1E5D8916EF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63" t="19230" r="7706" b="22116"/>
        <a:stretch/>
      </xdr:blipFill>
      <xdr:spPr>
        <a:xfrm>
          <a:off x="3339687" y="13680141"/>
          <a:ext cx="609628" cy="437497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263131</xdr:colOff>
      <xdr:row>24</xdr:row>
      <xdr:rowOff>49866</xdr:rowOff>
    </xdr:from>
    <xdr:to>
      <xdr:col>2</xdr:col>
      <xdr:colOff>901447</xdr:colOff>
      <xdr:row>24</xdr:row>
      <xdr:rowOff>508880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FB3C795B-BBAD-46FF-AA8D-2E3CEC5B01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359" b="15730"/>
        <a:stretch/>
      </xdr:blipFill>
      <xdr:spPr>
        <a:xfrm>
          <a:off x="3349231" y="14261166"/>
          <a:ext cx="638316" cy="459014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258652</xdr:colOff>
      <xdr:row>25</xdr:row>
      <xdr:rowOff>78441</xdr:rowOff>
    </xdr:from>
    <xdr:to>
      <xdr:col>2</xdr:col>
      <xdr:colOff>825247</xdr:colOff>
      <xdr:row>25</xdr:row>
      <xdr:rowOff>523110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8C44DDE7-F714-4E95-BC4D-85008C72D0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394" b="10126"/>
        <a:stretch/>
      </xdr:blipFill>
      <xdr:spPr>
        <a:xfrm>
          <a:off x="3344752" y="14899341"/>
          <a:ext cx="566595" cy="44466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227001</xdr:colOff>
      <xdr:row>27</xdr:row>
      <xdr:rowOff>49865</xdr:rowOff>
    </xdr:from>
    <xdr:to>
      <xdr:col>2</xdr:col>
      <xdr:colOff>944310</xdr:colOff>
      <xdr:row>27</xdr:row>
      <xdr:rowOff>523224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FB777DAB-064C-419A-8FC5-20F599438E1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997" b="20012"/>
        <a:stretch/>
      </xdr:blipFill>
      <xdr:spPr>
        <a:xfrm>
          <a:off x="3313101" y="16089965"/>
          <a:ext cx="717309" cy="47335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277601</xdr:colOff>
      <xdr:row>28</xdr:row>
      <xdr:rowOff>126066</xdr:rowOff>
    </xdr:from>
    <xdr:to>
      <xdr:col>2</xdr:col>
      <xdr:colOff>844296</xdr:colOff>
      <xdr:row>28</xdr:row>
      <xdr:rowOff>522697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9D54CBB6-75F0-4C1D-821C-29C4AE01C3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997" b="13012"/>
        <a:stretch/>
      </xdr:blipFill>
      <xdr:spPr>
        <a:xfrm>
          <a:off x="3363701" y="16775766"/>
          <a:ext cx="566695" cy="39663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227001</xdr:colOff>
      <xdr:row>29</xdr:row>
      <xdr:rowOff>59391</xdr:rowOff>
    </xdr:from>
    <xdr:to>
      <xdr:col>2</xdr:col>
      <xdr:colOff>944310</xdr:colOff>
      <xdr:row>29</xdr:row>
      <xdr:rowOff>532750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8C7162D6-570F-4BAB-B0B5-15B4E6630F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997" b="20012"/>
        <a:stretch/>
      </xdr:blipFill>
      <xdr:spPr>
        <a:xfrm>
          <a:off x="3313101" y="17318691"/>
          <a:ext cx="717309" cy="47335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227001</xdr:colOff>
      <xdr:row>31</xdr:row>
      <xdr:rowOff>59391</xdr:rowOff>
    </xdr:from>
    <xdr:to>
      <xdr:col>2</xdr:col>
      <xdr:colOff>944310</xdr:colOff>
      <xdr:row>31</xdr:row>
      <xdr:rowOff>532750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4B6FC744-2577-4196-B1B4-6ECC705A49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997" b="20012"/>
        <a:stretch/>
      </xdr:blipFill>
      <xdr:spPr>
        <a:xfrm>
          <a:off x="3313101" y="18537891"/>
          <a:ext cx="717309" cy="47335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227001</xdr:colOff>
      <xdr:row>33</xdr:row>
      <xdr:rowOff>59391</xdr:rowOff>
    </xdr:from>
    <xdr:to>
      <xdr:col>2</xdr:col>
      <xdr:colOff>944310</xdr:colOff>
      <xdr:row>33</xdr:row>
      <xdr:rowOff>532750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79A699AE-6D60-463D-BC28-6AD9F8CBB3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997" b="20012"/>
        <a:stretch/>
      </xdr:blipFill>
      <xdr:spPr>
        <a:xfrm>
          <a:off x="3313101" y="19757091"/>
          <a:ext cx="717309" cy="47335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277601</xdr:colOff>
      <xdr:row>30</xdr:row>
      <xdr:rowOff>116541</xdr:rowOff>
    </xdr:from>
    <xdr:to>
      <xdr:col>2</xdr:col>
      <xdr:colOff>844296</xdr:colOff>
      <xdr:row>30</xdr:row>
      <xdr:rowOff>513172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C0C962D8-38F1-4D7D-8145-8F453CD9FC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997" b="13012"/>
        <a:stretch/>
      </xdr:blipFill>
      <xdr:spPr>
        <a:xfrm>
          <a:off x="3363701" y="17985441"/>
          <a:ext cx="566695" cy="39663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277601</xdr:colOff>
      <xdr:row>32</xdr:row>
      <xdr:rowOff>116541</xdr:rowOff>
    </xdr:from>
    <xdr:to>
      <xdr:col>2</xdr:col>
      <xdr:colOff>844296</xdr:colOff>
      <xdr:row>32</xdr:row>
      <xdr:rowOff>513172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4E530119-7C7E-412B-95BA-D7710A9600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997" b="13012"/>
        <a:stretch/>
      </xdr:blipFill>
      <xdr:spPr>
        <a:xfrm>
          <a:off x="3363701" y="19204641"/>
          <a:ext cx="566695" cy="39663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268076</xdr:colOff>
      <xdr:row>34</xdr:row>
      <xdr:rowOff>116541</xdr:rowOff>
    </xdr:from>
    <xdr:to>
      <xdr:col>2</xdr:col>
      <xdr:colOff>834771</xdr:colOff>
      <xdr:row>34</xdr:row>
      <xdr:rowOff>513172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5F40B0FE-5921-4CB1-968E-82B77BF5D3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997" b="13012"/>
        <a:stretch/>
      </xdr:blipFill>
      <xdr:spPr>
        <a:xfrm>
          <a:off x="3354176" y="20423841"/>
          <a:ext cx="566695" cy="39663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231763</xdr:colOff>
      <xdr:row>35</xdr:row>
      <xdr:rowOff>116541</xdr:rowOff>
    </xdr:from>
    <xdr:to>
      <xdr:col>2</xdr:col>
      <xdr:colOff>949072</xdr:colOff>
      <xdr:row>35</xdr:row>
      <xdr:rowOff>518234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95101C7A-BDCE-4DE5-B383-D6EC45ED5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7863" y="21033441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323427</xdr:colOff>
      <xdr:row>36</xdr:row>
      <xdr:rowOff>49867</xdr:rowOff>
    </xdr:from>
    <xdr:to>
      <xdr:col>2</xdr:col>
      <xdr:colOff>768096</xdr:colOff>
      <xdr:row>36</xdr:row>
      <xdr:rowOff>494536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5E333C6E-9241-4539-9F0F-76DCC3FA0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527" y="21576367"/>
          <a:ext cx="444669" cy="44466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280395</xdr:colOff>
      <xdr:row>37</xdr:row>
      <xdr:rowOff>59392</xdr:rowOff>
    </xdr:from>
    <xdr:to>
      <xdr:col>2</xdr:col>
      <xdr:colOff>768097</xdr:colOff>
      <xdr:row>37</xdr:row>
      <xdr:rowOff>547094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EAB93AB1-E0F6-4530-A39A-4A1E044BE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6495" y="22195492"/>
          <a:ext cx="487702" cy="48770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280395</xdr:colOff>
      <xdr:row>38</xdr:row>
      <xdr:rowOff>49867</xdr:rowOff>
    </xdr:from>
    <xdr:to>
      <xdr:col>2</xdr:col>
      <xdr:colOff>768097</xdr:colOff>
      <xdr:row>38</xdr:row>
      <xdr:rowOff>537569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FE255618-DC0B-448A-8E4E-9D6D96738F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6495" y="22795567"/>
          <a:ext cx="487702" cy="48770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299332</xdr:colOff>
      <xdr:row>39</xdr:row>
      <xdr:rowOff>30817</xdr:rowOff>
    </xdr:from>
    <xdr:to>
      <xdr:col>2</xdr:col>
      <xdr:colOff>815722</xdr:colOff>
      <xdr:row>39</xdr:row>
      <xdr:rowOff>547207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E677FFB9-9B6F-4627-9030-ACA3BDEF56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5432" y="23386117"/>
          <a:ext cx="516390" cy="516390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299217</xdr:colOff>
      <xdr:row>40</xdr:row>
      <xdr:rowOff>59391</xdr:rowOff>
    </xdr:from>
    <xdr:to>
      <xdr:col>2</xdr:col>
      <xdr:colOff>844296</xdr:colOff>
      <xdr:row>40</xdr:row>
      <xdr:rowOff>504061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DF287186-40C8-4C1D-88CE-0991E8FE27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79" b="11842"/>
        <a:stretch/>
      </xdr:blipFill>
      <xdr:spPr>
        <a:xfrm>
          <a:off x="3385317" y="24024291"/>
          <a:ext cx="545079" cy="444670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294511</xdr:colOff>
      <xdr:row>41</xdr:row>
      <xdr:rowOff>21292</xdr:rowOff>
    </xdr:from>
    <xdr:to>
      <xdr:col>2</xdr:col>
      <xdr:colOff>825246</xdr:colOff>
      <xdr:row>41</xdr:row>
      <xdr:rowOff>552027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8664B3FE-DEF7-4DC6-8FF2-28BE223DF2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0611" y="24595792"/>
          <a:ext cx="530735" cy="53073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342364</xdr:colOff>
      <xdr:row>42</xdr:row>
      <xdr:rowOff>68917</xdr:rowOff>
    </xdr:from>
    <xdr:to>
      <xdr:col>2</xdr:col>
      <xdr:colOff>815722</xdr:colOff>
      <xdr:row>42</xdr:row>
      <xdr:rowOff>542275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9DBC59EF-2DC8-4DD0-9923-9469E0254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8464" y="25253017"/>
          <a:ext cx="473358" cy="473358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356708</xdr:colOff>
      <xdr:row>43</xdr:row>
      <xdr:rowOff>68917</xdr:rowOff>
    </xdr:from>
    <xdr:to>
      <xdr:col>2</xdr:col>
      <xdr:colOff>815722</xdr:colOff>
      <xdr:row>43</xdr:row>
      <xdr:rowOff>527931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7C5F57C6-CF68-4BC9-BDA6-F19B4EF08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2808" y="25862617"/>
          <a:ext cx="459014" cy="459014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222238</xdr:colOff>
      <xdr:row>44</xdr:row>
      <xdr:rowOff>59391</xdr:rowOff>
    </xdr:from>
    <xdr:to>
      <xdr:col>2</xdr:col>
      <xdr:colOff>939547</xdr:colOff>
      <xdr:row>44</xdr:row>
      <xdr:rowOff>554334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7D7AC50E-29F4-4D56-B403-9FF6B403D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8338" y="26462691"/>
          <a:ext cx="717309" cy="49494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209987</xdr:colOff>
      <xdr:row>45</xdr:row>
      <xdr:rowOff>88609</xdr:rowOff>
    </xdr:from>
    <xdr:to>
      <xdr:col>2</xdr:col>
      <xdr:colOff>1006089</xdr:colOff>
      <xdr:row>45</xdr:row>
      <xdr:rowOff>518504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7DBA6939-A7D5-4E9E-A758-B3FB2B26F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6087" y="27101509"/>
          <a:ext cx="796102" cy="42989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294938</xdr:colOff>
      <xdr:row>46</xdr:row>
      <xdr:rowOff>40342</xdr:rowOff>
    </xdr:from>
    <xdr:to>
      <xdr:col>2</xdr:col>
      <xdr:colOff>834772</xdr:colOff>
      <xdr:row>46</xdr:row>
      <xdr:rowOff>542388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103E3475-4CFC-46AB-9F0A-B07E9AF2DD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1038" y="27662842"/>
          <a:ext cx="539834" cy="502046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231763</xdr:colOff>
      <xdr:row>47</xdr:row>
      <xdr:rowOff>30816</xdr:rowOff>
    </xdr:from>
    <xdr:to>
      <xdr:col>2</xdr:col>
      <xdr:colOff>949072</xdr:colOff>
      <xdr:row>47</xdr:row>
      <xdr:rowOff>547279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5DF2FB35-E7D9-4C07-9711-16736290D1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7863" y="28262916"/>
          <a:ext cx="717309" cy="51646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332616</xdr:colOff>
      <xdr:row>48</xdr:row>
      <xdr:rowOff>49866</xdr:rowOff>
    </xdr:from>
    <xdr:to>
      <xdr:col>2</xdr:col>
      <xdr:colOff>834732</xdr:colOff>
      <xdr:row>48</xdr:row>
      <xdr:rowOff>537636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66F5352C-3908-485A-B157-052F16B0F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8716" y="28891566"/>
          <a:ext cx="502116" cy="487770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250813</xdr:colOff>
      <xdr:row>49</xdr:row>
      <xdr:rowOff>126066</xdr:rowOff>
    </xdr:from>
    <xdr:to>
      <xdr:col>2</xdr:col>
      <xdr:colOff>968122</xdr:colOff>
      <xdr:row>49</xdr:row>
      <xdr:rowOff>527759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3D7FA2A4-E409-4A66-961E-3EF5B8A45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6913" y="29577366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231763</xdr:colOff>
      <xdr:row>50</xdr:row>
      <xdr:rowOff>107016</xdr:rowOff>
    </xdr:from>
    <xdr:to>
      <xdr:col>2</xdr:col>
      <xdr:colOff>949072</xdr:colOff>
      <xdr:row>50</xdr:row>
      <xdr:rowOff>508709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71301D39-E1EE-43DE-9D8F-8AF39209F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7863" y="30167916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191387</xdr:colOff>
      <xdr:row>51</xdr:row>
      <xdr:rowOff>87966</xdr:rowOff>
    </xdr:from>
    <xdr:to>
      <xdr:col>2</xdr:col>
      <xdr:colOff>959826</xdr:colOff>
      <xdr:row>51</xdr:row>
      <xdr:rowOff>518291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E3C476D8-E374-46D3-AA47-8386750CF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7487" y="30758466"/>
          <a:ext cx="768439" cy="43032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212713</xdr:colOff>
      <xdr:row>52</xdr:row>
      <xdr:rowOff>40341</xdr:rowOff>
    </xdr:from>
    <xdr:to>
      <xdr:col>2</xdr:col>
      <xdr:colOff>930022</xdr:colOff>
      <xdr:row>52</xdr:row>
      <xdr:rowOff>535284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55446EFB-DCDA-4AA5-A201-B576E54AF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8813" y="31320441"/>
          <a:ext cx="717309" cy="49494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313553</xdr:colOff>
      <xdr:row>53</xdr:row>
      <xdr:rowOff>30816</xdr:rowOff>
    </xdr:from>
    <xdr:to>
      <xdr:col>2</xdr:col>
      <xdr:colOff>829943</xdr:colOff>
      <xdr:row>53</xdr:row>
      <xdr:rowOff>547206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9F82221B-BD18-45FE-B5C4-2C8B42E45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9653" y="31920516"/>
          <a:ext cx="516390" cy="516390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313553</xdr:colOff>
      <xdr:row>56</xdr:row>
      <xdr:rowOff>40341</xdr:rowOff>
    </xdr:from>
    <xdr:to>
      <xdr:col>2</xdr:col>
      <xdr:colOff>829943</xdr:colOff>
      <xdr:row>56</xdr:row>
      <xdr:rowOff>556731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8D0A867B-DC69-44A0-B1E6-E2DDC980C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9653" y="33758841"/>
          <a:ext cx="516390" cy="516390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311144</xdr:colOff>
      <xdr:row>54</xdr:row>
      <xdr:rowOff>21292</xdr:rowOff>
    </xdr:from>
    <xdr:to>
      <xdr:col>2</xdr:col>
      <xdr:colOff>834706</xdr:colOff>
      <xdr:row>54</xdr:row>
      <xdr:rowOff>544854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3B96A5A6-B3A5-433A-B942-5BE1F68F9E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244" y="32520592"/>
          <a:ext cx="523562" cy="52356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311144</xdr:colOff>
      <xdr:row>55</xdr:row>
      <xdr:rowOff>21292</xdr:rowOff>
    </xdr:from>
    <xdr:to>
      <xdr:col>2</xdr:col>
      <xdr:colOff>834706</xdr:colOff>
      <xdr:row>55</xdr:row>
      <xdr:rowOff>544854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4C2CB1DA-E5F3-4BD4-9AE8-BDA12107B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7244" y="33130192"/>
          <a:ext cx="523562" cy="52356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335192</xdr:colOff>
      <xdr:row>57</xdr:row>
      <xdr:rowOff>59392</xdr:rowOff>
    </xdr:from>
    <xdr:to>
      <xdr:col>2</xdr:col>
      <xdr:colOff>815722</xdr:colOff>
      <xdr:row>57</xdr:row>
      <xdr:rowOff>539922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A45E2CCF-039F-4D63-B34D-88BF0EF45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1292" y="34387492"/>
          <a:ext cx="480530" cy="480530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303008</xdr:colOff>
      <xdr:row>58</xdr:row>
      <xdr:rowOff>164165</xdr:rowOff>
    </xdr:from>
    <xdr:to>
      <xdr:col>2</xdr:col>
      <xdr:colOff>853822</xdr:colOff>
      <xdr:row>58</xdr:row>
      <xdr:rowOff>472620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325DD77F-A109-4D45-B7DD-AA3676E840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9108" y="35101865"/>
          <a:ext cx="550814" cy="30845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300967</xdr:colOff>
      <xdr:row>59</xdr:row>
      <xdr:rowOff>164166</xdr:rowOff>
    </xdr:from>
    <xdr:to>
      <xdr:col>2</xdr:col>
      <xdr:colOff>851781</xdr:colOff>
      <xdr:row>59</xdr:row>
      <xdr:rowOff>472621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F313D5D1-1F09-4C67-9D16-4A7770AEF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7067" y="35711466"/>
          <a:ext cx="550814" cy="30845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323201</xdr:colOff>
      <xdr:row>60</xdr:row>
      <xdr:rowOff>49867</xdr:rowOff>
    </xdr:from>
    <xdr:to>
      <xdr:col>2</xdr:col>
      <xdr:colOff>825247</xdr:colOff>
      <xdr:row>60</xdr:row>
      <xdr:rowOff>551913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C4C8E312-5897-4A4F-879C-F921BEDFE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301" y="36206767"/>
          <a:ext cx="502046" cy="502046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287193</xdr:colOff>
      <xdr:row>61</xdr:row>
      <xdr:rowOff>78441</xdr:rowOff>
    </xdr:from>
    <xdr:to>
      <xdr:col>2</xdr:col>
      <xdr:colOff>853688</xdr:colOff>
      <xdr:row>61</xdr:row>
      <xdr:rowOff>485360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86C4C08C-D37B-47B1-A375-8141D01A76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676" b="15493"/>
        <a:stretch/>
      </xdr:blipFill>
      <xdr:spPr>
        <a:xfrm>
          <a:off x="3373293" y="36844941"/>
          <a:ext cx="566495" cy="40691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171450</xdr:colOff>
      <xdr:row>62</xdr:row>
      <xdr:rowOff>58406</xdr:rowOff>
    </xdr:from>
    <xdr:to>
      <xdr:col>2</xdr:col>
      <xdr:colOff>954167</xdr:colOff>
      <xdr:row>62</xdr:row>
      <xdr:rowOff>557647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52E2B139-FA98-47DE-A67F-24E42BE549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260" b="16957"/>
        <a:stretch/>
      </xdr:blipFill>
      <xdr:spPr>
        <a:xfrm>
          <a:off x="3257550" y="37434506"/>
          <a:ext cx="782717" cy="49924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270496</xdr:colOff>
      <xdr:row>63</xdr:row>
      <xdr:rowOff>138966</xdr:rowOff>
    </xdr:from>
    <xdr:to>
      <xdr:col>2</xdr:col>
      <xdr:colOff>844163</xdr:colOff>
      <xdr:row>63</xdr:row>
      <xdr:rowOff>509374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790E9025-95A2-4409-8F9B-A6FBD9B1AC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74" b="16458"/>
        <a:stretch/>
      </xdr:blipFill>
      <xdr:spPr>
        <a:xfrm>
          <a:off x="3356596" y="38124666"/>
          <a:ext cx="573667" cy="370408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270430</xdr:colOff>
      <xdr:row>65</xdr:row>
      <xdr:rowOff>78441</xdr:rowOff>
    </xdr:from>
    <xdr:to>
      <xdr:col>2</xdr:col>
      <xdr:colOff>844297</xdr:colOff>
      <xdr:row>65</xdr:row>
      <xdr:rowOff>485830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94555BFE-F7AB-4987-9AF6-FDE4C2417F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998" b="15012"/>
        <a:stretch/>
      </xdr:blipFill>
      <xdr:spPr>
        <a:xfrm>
          <a:off x="3356530" y="39283341"/>
          <a:ext cx="573867" cy="40738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264196</xdr:colOff>
      <xdr:row>66</xdr:row>
      <xdr:rowOff>93570</xdr:rowOff>
    </xdr:from>
    <xdr:to>
      <xdr:col>2</xdr:col>
      <xdr:colOff>875673</xdr:colOff>
      <xdr:row>66</xdr:row>
      <xdr:rowOff>532333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B0A82F92-C746-4359-90B3-AAD58B40A03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292" b="12954"/>
        <a:stretch/>
      </xdr:blipFill>
      <xdr:spPr>
        <a:xfrm>
          <a:off x="3350296" y="39908070"/>
          <a:ext cx="611477" cy="43876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285298</xdr:colOff>
      <xdr:row>67</xdr:row>
      <xdr:rowOff>26335</xdr:rowOff>
    </xdr:from>
    <xdr:to>
      <xdr:col>2</xdr:col>
      <xdr:colOff>808438</xdr:colOff>
      <xdr:row>67</xdr:row>
      <xdr:rowOff>549475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345155A9-4874-438F-8FCA-F76EF35B2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1398" y="40450435"/>
          <a:ext cx="523140" cy="523140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274091</xdr:colOff>
      <xdr:row>68</xdr:row>
      <xdr:rowOff>26334</xdr:rowOff>
    </xdr:from>
    <xdr:to>
      <xdr:col>2</xdr:col>
      <xdr:colOff>797232</xdr:colOff>
      <xdr:row>68</xdr:row>
      <xdr:rowOff>549475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6A1C481D-417C-474D-9CF8-6ED6B9107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0191" y="41060034"/>
          <a:ext cx="523141" cy="52314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307715</xdr:colOff>
      <xdr:row>71</xdr:row>
      <xdr:rowOff>26335</xdr:rowOff>
    </xdr:from>
    <xdr:to>
      <xdr:col>2</xdr:col>
      <xdr:colOff>831277</xdr:colOff>
      <xdr:row>71</xdr:row>
      <xdr:rowOff>549897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F0C6A16A-BA18-4C84-BE01-01EA573F6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3815" y="42888835"/>
          <a:ext cx="523562" cy="52356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347430</xdr:colOff>
      <xdr:row>72</xdr:row>
      <xdr:rowOff>127188</xdr:rowOff>
    </xdr:from>
    <xdr:to>
      <xdr:col>2</xdr:col>
      <xdr:colOff>718791</xdr:colOff>
      <xdr:row>72</xdr:row>
      <xdr:rowOff>498549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F734F68C-2FD3-47AD-BD96-FB093F558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3530" y="43599288"/>
          <a:ext cx="371361" cy="37136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352832</xdr:colOff>
      <xdr:row>73</xdr:row>
      <xdr:rowOff>82366</xdr:rowOff>
    </xdr:from>
    <xdr:to>
      <xdr:col>2</xdr:col>
      <xdr:colOff>774820</xdr:colOff>
      <xdr:row>73</xdr:row>
      <xdr:rowOff>504354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7B18F786-215A-412A-BD60-ACAA362FE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932" y="44164066"/>
          <a:ext cx="421988" cy="421988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327487</xdr:colOff>
      <xdr:row>74</xdr:row>
      <xdr:rowOff>59953</xdr:rowOff>
    </xdr:from>
    <xdr:to>
      <xdr:col>2</xdr:col>
      <xdr:colOff>808439</xdr:colOff>
      <xdr:row>74</xdr:row>
      <xdr:rowOff>540905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C10704D9-EC4D-43AC-8654-08BB8693F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3587" y="44751253"/>
          <a:ext cx="480952" cy="48095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310611</xdr:colOff>
      <xdr:row>75</xdr:row>
      <xdr:rowOff>48745</xdr:rowOff>
    </xdr:from>
    <xdr:to>
      <xdr:col>2</xdr:col>
      <xdr:colOff>808438</xdr:colOff>
      <xdr:row>75</xdr:row>
      <xdr:rowOff>546572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3F2991FE-4782-4DCB-9698-E0E3C3CE34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6711" y="45349645"/>
          <a:ext cx="497827" cy="497827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236806</xdr:colOff>
      <xdr:row>76</xdr:row>
      <xdr:rowOff>127187</xdr:rowOff>
    </xdr:from>
    <xdr:to>
      <xdr:col>2</xdr:col>
      <xdr:colOff>954115</xdr:colOff>
      <xdr:row>76</xdr:row>
      <xdr:rowOff>528880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900D7B48-2CC6-4C7A-BE36-316519884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2906" y="46037687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288065</xdr:colOff>
      <xdr:row>77</xdr:row>
      <xdr:rowOff>26333</xdr:rowOff>
    </xdr:from>
    <xdr:to>
      <xdr:col>2</xdr:col>
      <xdr:colOff>819644</xdr:colOff>
      <xdr:row>77</xdr:row>
      <xdr:rowOff>557912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9EE5A888-D5D3-483E-9E9A-878C4F2935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4165" y="46546433"/>
          <a:ext cx="531579" cy="53157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294244</xdr:colOff>
      <xdr:row>78</xdr:row>
      <xdr:rowOff>149598</xdr:rowOff>
    </xdr:from>
    <xdr:to>
      <xdr:col>2</xdr:col>
      <xdr:colOff>845058</xdr:colOff>
      <xdr:row>78</xdr:row>
      <xdr:rowOff>458053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C15068DE-486C-4EBD-ACC7-84233CC56C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0344" y="47279298"/>
          <a:ext cx="550814" cy="30845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305450</xdr:colOff>
      <xdr:row>79</xdr:row>
      <xdr:rowOff>172010</xdr:rowOff>
    </xdr:from>
    <xdr:to>
      <xdr:col>2</xdr:col>
      <xdr:colOff>856264</xdr:colOff>
      <xdr:row>79</xdr:row>
      <xdr:rowOff>480465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207E09D4-BFF0-46C8-BA68-9231333370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1550" y="47911310"/>
          <a:ext cx="550814" cy="30845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291528</xdr:colOff>
      <xdr:row>80</xdr:row>
      <xdr:rowOff>138392</xdr:rowOff>
    </xdr:from>
    <xdr:to>
      <xdr:col>2</xdr:col>
      <xdr:colOff>909291</xdr:colOff>
      <xdr:row>80</xdr:row>
      <xdr:rowOff>484339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3E222003-E13F-4299-93BD-5E0E318C8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7628" y="49706492"/>
          <a:ext cx="617763" cy="345947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432275</xdr:colOff>
      <xdr:row>81</xdr:row>
      <xdr:rowOff>250453</xdr:rowOff>
    </xdr:from>
    <xdr:to>
      <xdr:col>2</xdr:col>
      <xdr:colOff>618006</xdr:colOff>
      <xdr:row>81</xdr:row>
      <xdr:rowOff>436184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162732C5-82D1-419E-9416-C3FFA62DB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8375" y="50428153"/>
          <a:ext cx="185731" cy="18573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384116</xdr:colOff>
      <xdr:row>82</xdr:row>
      <xdr:rowOff>149599</xdr:rowOff>
    </xdr:from>
    <xdr:to>
      <xdr:col>2</xdr:col>
      <xdr:colOff>713187</xdr:colOff>
      <xdr:row>82</xdr:row>
      <xdr:rowOff>478670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1A23D5C5-514D-4C6B-B1B4-6CA62CD486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0216" y="50936899"/>
          <a:ext cx="329071" cy="32907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324586</xdr:colOff>
      <xdr:row>83</xdr:row>
      <xdr:rowOff>37540</xdr:rowOff>
    </xdr:from>
    <xdr:to>
      <xdr:col>2</xdr:col>
      <xdr:colOff>830851</xdr:colOff>
      <xdr:row>83</xdr:row>
      <xdr:rowOff>543805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B94BE35D-22EE-415F-BA3D-F3F4B2E83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10686" y="51434440"/>
          <a:ext cx="506265" cy="50626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318916</xdr:colOff>
      <xdr:row>84</xdr:row>
      <xdr:rowOff>26334</xdr:rowOff>
    </xdr:from>
    <xdr:to>
      <xdr:col>2</xdr:col>
      <xdr:colOff>842057</xdr:colOff>
      <xdr:row>84</xdr:row>
      <xdr:rowOff>549475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7C096994-9B13-4BBB-8759-B1328E1C6B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5016" y="52032834"/>
          <a:ext cx="523141" cy="52314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203190</xdr:colOff>
      <xdr:row>85</xdr:row>
      <xdr:rowOff>104776</xdr:rowOff>
    </xdr:from>
    <xdr:to>
      <xdr:col>2</xdr:col>
      <xdr:colOff>920499</xdr:colOff>
      <xdr:row>85</xdr:row>
      <xdr:rowOff>506469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8CCC036E-DEAB-4D4D-8B37-D8F38DBED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9290" y="52720876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203190</xdr:colOff>
      <xdr:row>86</xdr:row>
      <xdr:rowOff>104776</xdr:rowOff>
    </xdr:from>
    <xdr:to>
      <xdr:col>2</xdr:col>
      <xdr:colOff>920499</xdr:colOff>
      <xdr:row>86</xdr:row>
      <xdr:rowOff>506469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87324B2E-4750-45B4-A07A-630FFF2FD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9290" y="53330476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203190</xdr:colOff>
      <xdr:row>87</xdr:row>
      <xdr:rowOff>104776</xdr:rowOff>
    </xdr:from>
    <xdr:to>
      <xdr:col>2</xdr:col>
      <xdr:colOff>920499</xdr:colOff>
      <xdr:row>87</xdr:row>
      <xdr:rowOff>506469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17C6D036-1E4D-4878-A848-1A4233EA6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9290" y="53940076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259220</xdr:colOff>
      <xdr:row>88</xdr:row>
      <xdr:rowOff>115981</xdr:rowOff>
    </xdr:from>
    <xdr:to>
      <xdr:col>2</xdr:col>
      <xdr:colOff>976529</xdr:colOff>
      <xdr:row>88</xdr:row>
      <xdr:rowOff>517674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829EEA36-FAB8-4C79-B77C-033BEA4F7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5320" y="54560881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259220</xdr:colOff>
      <xdr:row>89</xdr:row>
      <xdr:rowOff>115981</xdr:rowOff>
    </xdr:from>
    <xdr:to>
      <xdr:col>2</xdr:col>
      <xdr:colOff>976529</xdr:colOff>
      <xdr:row>89</xdr:row>
      <xdr:rowOff>517674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8A367F11-6EF6-4875-ADE4-C4B83E6E6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5320" y="55170481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259220</xdr:colOff>
      <xdr:row>90</xdr:row>
      <xdr:rowOff>115981</xdr:rowOff>
    </xdr:from>
    <xdr:to>
      <xdr:col>2</xdr:col>
      <xdr:colOff>976529</xdr:colOff>
      <xdr:row>90</xdr:row>
      <xdr:rowOff>517674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389E519B-1810-4E65-9A19-98F6AF039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5320" y="55780081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329725</xdr:colOff>
      <xdr:row>91</xdr:row>
      <xdr:rowOff>127187</xdr:rowOff>
    </xdr:from>
    <xdr:to>
      <xdr:col>2</xdr:col>
      <xdr:colOff>920367</xdr:colOff>
      <xdr:row>91</xdr:row>
      <xdr:rowOff>557948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8E47026D-0D0E-47D0-9359-FBC46C2BF9E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21" b="8249"/>
        <a:stretch/>
      </xdr:blipFill>
      <xdr:spPr>
        <a:xfrm>
          <a:off x="3415825" y="56400887"/>
          <a:ext cx="590642" cy="430761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270426</xdr:colOff>
      <xdr:row>92</xdr:row>
      <xdr:rowOff>104776</xdr:rowOff>
    </xdr:from>
    <xdr:to>
      <xdr:col>2</xdr:col>
      <xdr:colOff>987735</xdr:colOff>
      <xdr:row>92</xdr:row>
      <xdr:rowOff>506469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3F31C2BB-F2CF-4FC6-9DA0-D44F67179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6526" y="56988076"/>
          <a:ext cx="717309" cy="4016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405455</xdr:colOff>
      <xdr:row>93</xdr:row>
      <xdr:rowOff>78441</xdr:rowOff>
    </xdr:from>
    <xdr:to>
      <xdr:col>2</xdr:col>
      <xdr:colOff>853131</xdr:colOff>
      <xdr:row>93</xdr:row>
      <xdr:rowOff>526117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D8DFB497-0C43-4E0C-9B89-BC87C7A4C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1555" y="57571341"/>
          <a:ext cx="447676" cy="447676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414979</xdr:colOff>
      <xdr:row>94</xdr:row>
      <xdr:rowOff>78441</xdr:rowOff>
    </xdr:from>
    <xdr:to>
      <xdr:col>2</xdr:col>
      <xdr:colOff>862655</xdr:colOff>
      <xdr:row>94</xdr:row>
      <xdr:rowOff>526117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4204A958-0827-4F2C-9144-99B9CF8882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1079" y="58180941"/>
          <a:ext cx="447676" cy="447676"/>
        </a:xfrm>
        <a:prstGeom prst="rect">
          <a:avLst/>
        </a:prstGeom>
      </xdr:spPr>
    </xdr:pic>
    <xdr:clientData fLocksWithSheet="0"/>
  </xdr:twoCellAnchor>
  <xdr:oneCellAnchor>
    <xdr:from>
      <xdr:col>2</xdr:col>
      <xdr:colOff>332707</xdr:colOff>
      <xdr:row>95</xdr:row>
      <xdr:rowOff>30817</xdr:rowOff>
    </xdr:from>
    <xdr:ext cx="473358" cy="473358"/>
    <xdr:pic>
      <xdr:nvPicPr>
        <xdr:cNvPr id="92" name="Picture 91">
          <a:extLst>
            <a:ext uri="{FF2B5EF4-FFF2-40B4-BE49-F238E27FC236}">
              <a16:creationId xmlns:a16="http://schemas.microsoft.com/office/drawing/2014/main" id="{73FB9105-E04B-4438-8F5E-FD0A5BA5A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6031" y="6877611"/>
          <a:ext cx="473358" cy="473358"/>
        </a:xfrm>
        <a:prstGeom prst="rect">
          <a:avLst/>
        </a:prstGeom>
      </xdr:spPr>
    </xdr:pic>
    <xdr:clientData fLocksWithSheet="0"/>
  </xdr:oneCellAnchor>
  <xdr:twoCellAnchor editAs="oneCell">
    <xdr:from>
      <xdr:col>2</xdr:col>
      <xdr:colOff>302559</xdr:colOff>
      <xdr:row>96</xdr:row>
      <xdr:rowOff>67235</xdr:rowOff>
    </xdr:from>
    <xdr:to>
      <xdr:col>2</xdr:col>
      <xdr:colOff>804605</xdr:colOff>
      <xdr:row>96</xdr:row>
      <xdr:rowOff>569281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6DC6BB21-EF9C-49E5-8233-094CB599F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BEBA8EAE-BF5A-486C-A8C5-ECC9F3942E4B}">
              <a14:imgProps xmlns:a14="http://schemas.microsoft.com/office/drawing/2010/main">
                <a14:imgLayer r:embed="rId75">
                  <a14:imgEffect>
                    <a14:brightnessContrast bright="1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5883" y="57743911"/>
          <a:ext cx="502046" cy="502046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291351</xdr:colOff>
      <xdr:row>97</xdr:row>
      <xdr:rowOff>78440</xdr:rowOff>
    </xdr:from>
    <xdr:to>
      <xdr:col>2</xdr:col>
      <xdr:colOff>819602</xdr:colOff>
      <xdr:row>97</xdr:row>
      <xdr:rowOff>537882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F2720964-5F20-4D36-BC03-5090792C03D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6">
          <a:extLst>
            <a:ext uri="{BEBA8EAE-BF5A-486C-A8C5-ECC9F3942E4B}">
              <a14:imgProps xmlns:a14="http://schemas.microsoft.com/office/drawing/2010/main">
                <a14:imgLayer r:embed="rId77">
                  <a14:imgEffect>
                    <a14:brightnessContrast bright="1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7167"/>
        <a:stretch/>
      </xdr:blipFill>
      <xdr:spPr>
        <a:xfrm>
          <a:off x="3574675" y="58360234"/>
          <a:ext cx="528251" cy="45944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336176</xdr:colOff>
      <xdr:row>98</xdr:row>
      <xdr:rowOff>200810</xdr:rowOff>
    </xdr:from>
    <xdr:to>
      <xdr:col>2</xdr:col>
      <xdr:colOff>823064</xdr:colOff>
      <xdr:row>98</xdr:row>
      <xdr:rowOff>473468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1FD00AC8-4EFE-4EB4-AA28-3942CC78B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BEBA8EAE-BF5A-486C-A8C5-ECC9F3942E4B}">
              <a14:imgProps xmlns:a14="http://schemas.microsoft.com/office/drawing/2010/main">
                <a14:imgLayer r:embed="rId79">
                  <a14:imgEffect>
                    <a14:brightnessContrast bright="2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59087722"/>
          <a:ext cx="486888" cy="272658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302558</xdr:colOff>
      <xdr:row>99</xdr:row>
      <xdr:rowOff>89647</xdr:rowOff>
    </xdr:from>
    <xdr:to>
      <xdr:col>2</xdr:col>
      <xdr:colOff>914035</xdr:colOff>
      <xdr:row>99</xdr:row>
      <xdr:rowOff>528410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F269A480-92A4-40D8-B1C9-B7007B2673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0">
          <a:extLst>
            <a:ext uri="{BEBA8EAE-BF5A-486C-A8C5-ECC9F3942E4B}">
              <a14:imgProps xmlns:a14="http://schemas.microsoft.com/office/drawing/2010/main">
                <a14:imgLayer r:embed="rId81">
                  <a14:imgEffect>
                    <a14:brightnessContrast bright="1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5292" b="12954"/>
        <a:stretch/>
      </xdr:blipFill>
      <xdr:spPr>
        <a:xfrm>
          <a:off x="3585882" y="59581676"/>
          <a:ext cx="611477" cy="43876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324971</xdr:colOff>
      <xdr:row>100</xdr:row>
      <xdr:rowOff>78441</xdr:rowOff>
    </xdr:from>
    <xdr:to>
      <xdr:col>2</xdr:col>
      <xdr:colOff>853187</xdr:colOff>
      <xdr:row>100</xdr:row>
      <xdr:rowOff>527063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C1CD6738-6861-49DB-8D76-092F918FBE5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2">
          <a:extLst>
            <a:ext uri="{BEBA8EAE-BF5A-486C-A8C5-ECC9F3942E4B}">
              <a14:imgProps xmlns:a14="http://schemas.microsoft.com/office/drawing/2010/main">
                <a14:imgLayer r:embed="rId83">
                  <a14:imgEffect>
                    <a14:brightnessContrast bright="17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9589" b="13698"/>
        <a:stretch/>
      </xdr:blipFill>
      <xdr:spPr>
        <a:xfrm>
          <a:off x="3608295" y="60175588"/>
          <a:ext cx="528216" cy="448622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313765</xdr:colOff>
      <xdr:row>101</xdr:row>
      <xdr:rowOff>112060</xdr:rowOff>
    </xdr:from>
    <xdr:to>
      <xdr:col>2</xdr:col>
      <xdr:colOff>862852</xdr:colOff>
      <xdr:row>101</xdr:row>
      <xdr:rowOff>501858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FFAF657B-7958-437D-B34D-D0A2F4887D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">
          <a:extLst>
            <a:ext uri="{BEBA8EAE-BF5A-486C-A8C5-ECC9F3942E4B}">
              <a14:imgProps xmlns:a14="http://schemas.microsoft.com/office/drawing/2010/main">
                <a14:imgLayer r:embed="rId85">
                  <a14:imgEffect>
                    <a14:brightnessContrast bright="17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3998" b="15012"/>
        <a:stretch/>
      </xdr:blipFill>
      <xdr:spPr>
        <a:xfrm>
          <a:off x="3597089" y="60814325"/>
          <a:ext cx="549087" cy="389798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336176</xdr:colOff>
      <xdr:row>102</xdr:row>
      <xdr:rowOff>22412</xdr:rowOff>
    </xdr:from>
    <xdr:to>
      <xdr:col>2</xdr:col>
      <xdr:colOff>896469</xdr:colOff>
      <xdr:row>102</xdr:row>
      <xdr:rowOff>582705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652E048E-9AF2-417C-A1C7-3991D7EAB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>
          <a:extLst>
            <a:ext uri="{BEBA8EAE-BF5A-486C-A8C5-ECC9F3942E4B}">
              <a14:imgProps xmlns:a14="http://schemas.microsoft.com/office/drawing/2010/main">
                <a14:imgLayer r:embed="rId87">
                  <a14:imgEffect>
                    <a14:brightnessContrast bright="12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61329794"/>
          <a:ext cx="560293" cy="56029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313764</xdr:colOff>
      <xdr:row>103</xdr:row>
      <xdr:rowOff>179294</xdr:rowOff>
    </xdr:from>
    <xdr:to>
      <xdr:col>2</xdr:col>
      <xdr:colOff>869703</xdr:colOff>
      <xdr:row>103</xdr:row>
      <xdr:rowOff>490620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5FB1110D-4239-4A53-9B74-A7FC8F3209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>
          <a:extLst>
            <a:ext uri="{BEBA8EAE-BF5A-486C-A8C5-ECC9F3942E4B}">
              <a14:imgProps xmlns:a14="http://schemas.microsoft.com/office/drawing/2010/main">
                <a14:imgLayer r:embed="rId79">
                  <a14:imgEffect>
                    <a14:brightnessContrast bright="18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7088" y="62091794"/>
          <a:ext cx="555939" cy="311326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364993</xdr:colOff>
      <xdr:row>104</xdr:row>
      <xdr:rowOff>156882</xdr:rowOff>
    </xdr:from>
    <xdr:to>
      <xdr:col>2</xdr:col>
      <xdr:colOff>875785</xdr:colOff>
      <xdr:row>104</xdr:row>
      <xdr:rowOff>442925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1067F653-9474-4AC8-87F7-36C9DC4CF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BEBA8EAE-BF5A-486C-A8C5-ECC9F3942E4B}">
              <a14:imgProps xmlns:a14="http://schemas.microsoft.com/office/drawing/2010/main">
                <a14:imgLayer r:embed="rId90">
                  <a14:imgEffect>
                    <a14:brightnessContrast bright="1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317" y="62674500"/>
          <a:ext cx="510792" cy="286043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268939</xdr:colOff>
      <xdr:row>105</xdr:row>
      <xdr:rowOff>44823</xdr:rowOff>
    </xdr:from>
    <xdr:to>
      <xdr:col>2</xdr:col>
      <xdr:colOff>846135</xdr:colOff>
      <xdr:row>106</xdr:row>
      <xdr:rowOff>16901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39AD1D2F-3BB4-4959-B017-4FCAE425A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2263" y="63167558"/>
          <a:ext cx="577196" cy="577196"/>
        </a:xfrm>
        <a:prstGeom prst="rect">
          <a:avLst/>
        </a:prstGeom>
      </xdr:spPr>
    </xdr:pic>
    <xdr:clientData/>
  </xdr:twoCellAnchor>
  <xdr:twoCellAnchor editAs="oneCell">
    <xdr:from>
      <xdr:col>2</xdr:col>
      <xdr:colOff>212911</xdr:colOff>
      <xdr:row>107</xdr:row>
      <xdr:rowOff>22411</xdr:rowOff>
    </xdr:from>
    <xdr:to>
      <xdr:col>2</xdr:col>
      <xdr:colOff>834931</xdr:colOff>
      <xdr:row>108</xdr:row>
      <xdr:rowOff>39314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617323D6-60FB-4C77-9A20-92F6D1D09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6235" y="64355382"/>
          <a:ext cx="622020" cy="622020"/>
        </a:xfrm>
        <a:prstGeom prst="rect">
          <a:avLst/>
        </a:prstGeom>
      </xdr:spPr>
    </xdr:pic>
    <xdr:clientData/>
  </xdr:twoCellAnchor>
  <xdr:twoCellAnchor editAs="oneCell">
    <xdr:from>
      <xdr:col>2</xdr:col>
      <xdr:colOff>224118</xdr:colOff>
      <xdr:row>105</xdr:row>
      <xdr:rowOff>593912</xdr:rowOff>
    </xdr:from>
    <xdr:to>
      <xdr:col>2</xdr:col>
      <xdr:colOff>890961</xdr:colOff>
      <xdr:row>107</xdr:row>
      <xdr:rowOff>50519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DED4EE10-752A-43B3-975F-D9BAA519A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07442" y="63716647"/>
          <a:ext cx="666843" cy="666843"/>
        </a:xfrm>
        <a:prstGeom prst="rect">
          <a:avLst/>
        </a:prstGeom>
      </xdr:spPr>
    </xdr:pic>
    <xdr:clientData/>
  </xdr:twoCellAnchor>
  <xdr:twoCellAnchor editAs="oneCell">
    <xdr:from>
      <xdr:col>2</xdr:col>
      <xdr:colOff>280146</xdr:colOff>
      <xdr:row>108</xdr:row>
      <xdr:rowOff>145676</xdr:rowOff>
    </xdr:from>
    <xdr:to>
      <xdr:col>2</xdr:col>
      <xdr:colOff>830960</xdr:colOff>
      <xdr:row>108</xdr:row>
      <xdr:rowOff>454131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D8B02532-5F6E-4A18-8442-35D338628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3470" y="65083764"/>
          <a:ext cx="550814" cy="30845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280146</xdr:colOff>
      <xdr:row>109</xdr:row>
      <xdr:rowOff>145676</xdr:rowOff>
    </xdr:from>
    <xdr:to>
      <xdr:col>2</xdr:col>
      <xdr:colOff>830960</xdr:colOff>
      <xdr:row>109</xdr:row>
      <xdr:rowOff>454131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344BF105-7BEC-40D2-E656-34F77B17B8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63470" y="65688882"/>
          <a:ext cx="550814" cy="30845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291353</xdr:colOff>
      <xdr:row>110</xdr:row>
      <xdr:rowOff>145677</xdr:rowOff>
    </xdr:from>
    <xdr:to>
      <xdr:col>2</xdr:col>
      <xdr:colOff>842167</xdr:colOff>
      <xdr:row>110</xdr:row>
      <xdr:rowOff>454132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D748AFF9-EF11-4591-ACE7-C953C18BA9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4677" y="66294001"/>
          <a:ext cx="550814" cy="308455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302560</xdr:colOff>
      <xdr:row>111</xdr:row>
      <xdr:rowOff>78442</xdr:rowOff>
    </xdr:from>
    <xdr:to>
      <xdr:col>2</xdr:col>
      <xdr:colOff>790109</xdr:colOff>
      <xdr:row>111</xdr:row>
      <xdr:rowOff>565991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21C7E217-8EC3-6126-9B16-23BC9843D3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5884" y="66831883"/>
          <a:ext cx="487549" cy="487549"/>
        </a:xfrm>
        <a:prstGeom prst="rect">
          <a:avLst/>
        </a:prstGeom>
      </xdr:spPr>
    </xdr:pic>
    <xdr:clientData fLocksWithSheet="0"/>
  </xdr:twoCellAnchor>
  <xdr:twoCellAnchor editAs="oneCell">
    <xdr:from>
      <xdr:col>2</xdr:col>
      <xdr:colOff>324971</xdr:colOff>
      <xdr:row>113</xdr:row>
      <xdr:rowOff>100854</xdr:rowOff>
    </xdr:from>
    <xdr:to>
      <xdr:col>2</xdr:col>
      <xdr:colOff>784413</xdr:colOff>
      <xdr:row>113</xdr:row>
      <xdr:rowOff>560296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12BD4DA6-A712-807F-9E48-944F8D357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8295" y="68064530"/>
          <a:ext cx="459442" cy="459442"/>
        </a:xfrm>
        <a:prstGeom prst="rect">
          <a:avLst/>
        </a:prstGeom>
      </xdr:spPr>
    </xdr:pic>
    <xdr:clientData/>
  </xdr:twoCellAnchor>
  <xdr:twoCellAnchor editAs="oneCell">
    <xdr:from>
      <xdr:col>2</xdr:col>
      <xdr:colOff>313766</xdr:colOff>
      <xdr:row>114</xdr:row>
      <xdr:rowOff>78442</xdr:rowOff>
    </xdr:from>
    <xdr:to>
      <xdr:col>2</xdr:col>
      <xdr:colOff>773208</xdr:colOff>
      <xdr:row>114</xdr:row>
      <xdr:rowOff>537884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1AE939DD-0070-D20B-9BBB-08986E21E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7090" y="68647236"/>
          <a:ext cx="459442" cy="459442"/>
        </a:xfrm>
        <a:prstGeom prst="rect">
          <a:avLst/>
        </a:prstGeom>
      </xdr:spPr>
    </xdr:pic>
    <xdr:clientData/>
  </xdr:twoCellAnchor>
  <xdr:twoCellAnchor editAs="oneCell">
    <xdr:from>
      <xdr:col>2</xdr:col>
      <xdr:colOff>369795</xdr:colOff>
      <xdr:row>112</xdr:row>
      <xdr:rowOff>89648</xdr:rowOff>
    </xdr:from>
    <xdr:to>
      <xdr:col>2</xdr:col>
      <xdr:colOff>829237</xdr:colOff>
      <xdr:row>112</xdr:row>
      <xdr:rowOff>549090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7DE9EBA6-01A1-4012-43C0-E97018A34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3119" y="67448207"/>
          <a:ext cx="459442" cy="459442"/>
        </a:xfrm>
        <a:prstGeom prst="rect">
          <a:avLst/>
        </a:prstGeom>
      </xdr:spPr>
    </xdr:pic>
    <xdr:clientData/>
  </xdr:twoCellAnchor>
  <xdr:twoCellAnchor editAs="oneCell">
    <xdr:from>
      <xdr:col>2</xdr:col>
      <xdr:colOff>243982</xdr:colOff>
      <xdr:row>114</xdr:row>
      <xdr:rowOff>594930</xdr:rowOff>
    </xdr:from>
    <xdr:to>
      <xdr:col>2</xdr:col>
      <xdr:colOff>882716</xdr:colOff>
      <xdr:row>116</xdr:row>
      <xdr:rowOff>22409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49BFA93D-8FEF-CF26-B99C-6368D7A8E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7118" y="69278839"/>
          <a:ext cx="638734" cy="639752"/>
        </a:xfrm>
        <a:prstGeom prst="rect">
          <a:avLst/>
        </a:prstGeom>
      </xdr:spPr>
    </xdr:pic>
    <xdr:clientData/>
  </xdr:twoCellAnchor>
  <xdr:twoCellAnchor editAs="oneCell">
    <xdr:from>
      <xdr:col>2</xdr:col>
      <xdr:colOff>324970</xdr:colOff>
      <xdr:row>116</xdr:row>
      <xdr:rowOff>102099</xdr:rowOff>
    </xdr:from>
    <xdr:to>
      <xdr:col>2</xdr:col>
      <xdr:colOff>739587</xdr:colOff>
      <xdr:row>116</xdr:row>
      <xdr:rowOff>516716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57AE7679-A97B-48D5-A426-A1594F0A8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5803" y="70883432"/>
          <a:ext cx="414617" cy="414617"/>
        </a:xfrm>
        <a:prstGeom prst="rect">
          <a:avLst/>
        </a:prstGeom>
      </xdr:spPr>
    </xdr:pic>
    <xdr:clientData/>
  </xdr:twoCellAnchor>
  <xdr:twoCellAnchor editAs="oneCell">
    <xdr:from>
      <xdr:col>2</xdr:col>
      <xdr:colOff>306918</xdr:colOff>
      <xdr:row>117</xdr:row>
      <xdr:rowOff>84667</xdr:rowOff>
    </xdr:from>
    <xdr:to>
      <xdr:col>2</xdr:col>
      <xdr:colOff>751418</xdr:colOff>
      <xdr:row>117</xdr:row>
      <xdr:rowOff>529167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BC7D4AD9-DC14-EBE2-6643-7791DE780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87751" y="71479834"/>
          <a:ext cx="444500" cy="444500"/>
        </a:xfrm>
        <a:prstGeom prst="rect">
          <a:avLst/>
        </a:prstGeom>
      </xdr:spPr>
    </xdr:pic>
    <xdr:clientData/>
  </xdr:twoCellAnchor>
  <xdr:twoCellAnchor editAs="oneCell">
    <xdr:from>
      <xdr:col>2</xdr:col>
      <xdr:colOff>264583</xdr:colOff>
      <xdr:row>118</xdr:row>
      <xdr:rowOff>63501</xdr:rowOff>
    </xdr:from>
    <xdr:to>
      <xdr:col>2</xdr:col>
      <xdr:colOff>772676</xdr:colOff>
      <xdr:row>118</xdr:row>
      <xdr:rowOff>571594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1B4DBF71-83E5-E74D-4FE8-CA9F93807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5416" y="72072501"/>
          <a:ext cx="508093" cy="508093"/>
        </a:xfrm>
        <a:prstGeom prst="rect">
          <a:avLst/>
        </a:prstGeom>
      </xdr:spPr>
    </xdr:pic>
    <xdr:clientData/>
  </xdr:twoCellAnchor>
  <xdr:twoCellAnchor editAs="oneCell">
    <xdr:from>
      <xdr:col>2</xdr:col>
      <xdr:colOff>275168</xdr:colOff>
      <xdr:row>119</xdr:row>
      <xdr:rowOff>74178</xdr:rowOff>
    </xdr:from>
    <xdr:to>
      <xdr:col>2</xdr:col>
      <xdr:colOff>762000</xdr:colOff>
      <xdr:row>119</xdr:row>
      <xdr:rowOff>561010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D715EF5A-91EE-CB70-C4AA-C0F1FEDC4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56001" y="72697011"/>
          <a:ext cx="486832" cy="48683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996C15E-2FC9-4499-8D98-1B8282DBDA40}" name="tbl_accessories" displayName="tbl_accessories" ref="A1:T159" totalsRowShown="0" headerRowDxfId="15">
  <autoFilter ref="A1:T159" xr:uid="{B5BE19B4-533C-41D9-911E-1451CDB3A7AA}"/>
  <tableColumns count="20">
    <tableColumn id="1" xr3:uid="{69C008A0-404B-43B8-8826-510884A5202E}" name="Mount group"/>
    <tableColumn id="2" xr3:uid="{F04C7681-6917-4154-8844-88F5A5BA319A}" name="Mount options"/>
    <tableColumn id="3" xr3:uid="{E8D1CE5E-10A8-4E86-B092-2E4B1C1C7C9C}" name="Concatenated"/>
    <tableColumn id="4" xr3:uid="{20D78F77-35C2-46F0-886F-E99D96D6FEC3}" name="Accessories" dataDxfId="14"/>
    <tableColumn id="5" xr3:uid="{FC70BBBE-7E7B-4A6C-9D23-5C1A67D5D580}" name="Acc_1"/>
    <tableColumn id="6" xr3:uid="{9E36275F-3B5E-4420-BC52-B0ECA221C697}" name="LinkID_1">
      <calculatedColumnFormula>VLOOKUP(E2,product_IDs!$A$2:$B$3000,2,FALSE)</calculatedColumnFormula>
    </tableColumn>
    <tableColumn id="7" xr3:uid="{B8751E67-7D0A-45F0-A507-B1D021EBA577}" name="Acc_2"/>
    <tableColumn id="8" xr3:uid="{BE6ACEC6-C563-4C54-AFE4-CDEADDCE6F27}" name="LinkID_2">
      <calculatedColumnFormula>VLOOKUP(G2,product_IDs!$A$2:$B$3000,2,FALSE)</calculatedColumnFormula>
    </tableColumn>
    <tableColumn id="9" xr3:uid="{662F4EE8-A6B2-4EA0-8AA2-7D69983CBB8E}" name="Acc_3"/>
    <tableColumn id="10" xr3:uid="{1C6BAF86-ECBD-4556-9754-4BF6AF6CC41C}" name="LinkID_3">
      <calculatedColumnFormula>VLOOKUP(I2,product_IDs!$A$2:$B$3000,2,FALSE)</calculatedColumnFormula>
    </tableColumn>
    <tableColumn id="11" xr3:uid="{5E65D582-B71A-4BFE-9701-A6E761D2F0C0}" name="Acc_4"/>
    <tableColumn id="12" xr3:uid="{210ACDC3-D8C9-45E0-AAED-6262CD60471B}" name="LinkID_4">
      <calculatedColumnFormula>VLOOKUP(K2,product_IDs!$A$2:$B$3000,2,FALSE)</calculatedColumnFormula>
    </tableColumn>
    <tableColumn id="13" xr3:uid="{BBEC6D61-BEE1-4EF1-84F6-E670541CC80C}" name="Acc_5"/>
    <tableColumn id="14" xr3:uid="{AC9EBD7B-50E4-441A-AD3B-801532857C42}" name="LinkID_5">
      <calculatedColumnFormula>VLOOKUP(M2,product_IDs!$A$2:$B$3000,2,FALSE)</calculatedColumnFormula>
    </tableColumn>
    <tableColumn id="15" xr3:uid="{9B0E0E44-457D-4D23-94AC-F77161913DB8}" name="Acc_6"/>
    <tableColumn id="16" xr3:uid="{E7091348-E9FC-4818-97E4-69E4D5B7CC9D}" name="LinkID_6">
      <calculatedColumnFormula>VLOOKUP(O2,product_IDs!$A$2:$B$3000,2,FALSE)</calculatedColumnFormula>
    </tableColumn>
    <tableColumn id="17" xr3:uid="{EE8B7CFD-9228-4539-A226-F9C103B0CDB3}" name="Acc_7"/>
    <tableColumn id="18" xr3:uid="{99092444-0527-4145-85F1-71FC5C5C87BF}" name="LinkID_7">
      <calculatedColumnFormula>VLOOKUP(Q2,product_IDs!$A$2:$B$3000,2,FALSE)</calculatedColumnFormula>
    </tableColumn>
    <tableColumn id="19" xr3:uid="{2B4C14D0-736A-498A-AADF-3D8C52E37671}" name="Acc_8"/>
    <tableColumn id="20" xr3:uid="{0FA60582-71E1-42ED-86BD-68DC67416BDF}" name="LinkID_8">
      <calculatedColumnFormula>VLOOKUP(S2,product_IDs!$A$2:$B$3000,2,FALSE)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B43377-D408-48D1-8B38-57B58DFCE66D}" name="Table1" displayName="Table1" ref="A1:F246" totalsRowShown="0" headerRowDxfId="13" dataDxfId="12">
  <autoFilter ref="A1:F246" xr:uid="{0239CBD6-3437-443B-9EE4-E52666B20CA0}"/>
  <tableColumns count="6">
    <tableColumn id="1" xr3:uid="{F0C8F434-3863-4911-89BB-4CF04F6461AD}" name="SKU" dataDxfId="11"/>
    <tableColumn id="2" xr3:uid="{CFF1DFF1-489D-4EF2-B7C2-A2D147628B2E}" name="Type" dataDxfId="10"/>
    <tableColumn id="3" xr3:uid="{1E55B0B1-FD0E-4814-AD51-05543B9B3EFA}" name="Series" dataDxfId="9"/>
    <tableColumn id="4" xr3:uid="{37B11BFE-C2D8-4472-80D1-D8795AC4C298}" name="CameraPicture" dataDxfId="8"/>
    <tableColumn id="5" xr3:uid="{C3A0FE8A-C3CE-4D3C-AFAB-1C17D723B6BF}" name="SKU underscore" dataDxfId="7"/>
    <tableColumn id="6" xr3:uid="{6F2A9712-C007-430D-8ED8-432050C957C5}" name="LinkID" dataDxfId="6">
      <calculatedColumnFormula>VLOOKUP(A2,product_IDs!$A$2:$D$3000,2,FALSE)</calculatedColumnFormula>
    </tableColumn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E32B1B-B800-49C0-8E5B-857AF1CB6918}" name="Table2" displayName="Table2" ref="A1:E120" totalsRowShown="0" dataDxfId="5">
  <autoFilter ref="A1:E120" xr:uid="{770AFB19-BC32-4B89-AEDB-E4F93718583A}"/>
  <tableColumns count="5">
    <tableColumn id="1" xr3:uid="{1A57E8BE-9071-43B7-A10C-5B114FDD24A3}" name="SKU" dataDxfId="4"/>
    <tableColumn id="2" xr3:uid="{BA2227D7-8121-4471-86E2-2D445E97115C}" name="Type" dataDxfId="3"/>
    <tableColumn id="3" xr3:uid="{1CDBD27C-96EF-4DD7-940A-753B7A9BC7E7}" name="AccessoryPicture" dataDxfId="2"/>
    <tableColumn id="4" xr3:uid="{4F06C602-B430-4D50-A1BA-EB545683A3CD}" name="SKU underscore" dataDxfId="1"/>
    <tableColumn id="5" xr3:uid="{6AEA22AE-A8B5-4095-9743-23F7EC6924FF}" name="LinkID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7DC4A-61B4-415E-95A5-C7A7351ABE98}">
  <sheetPr codeName="Sheet1">
    <pageSetUpPr fitToPage="1"/>
  </sheetPr>
  <dimension ref="A1:P25"/>
  <sheetViews>
    <sheetView showGridLines="0" tabSelected="1" topLeftCell="B1" zoomScale="90" zoomScaleNormal="90" workbookViewId="0">
      <selection activeCell="C3" sqref="C3:D3"/>
    </sheetView>
  </sheetViews>
  <sheetFormatPr defaultRowHeight="11.25" x14ac:dyDescent="0.2"/>
  <cols>
    <col min="1" max="1" width="9.140625" style="17"/>
    <col min="2" max="2" width="31.140625" style="29" customWidth="1"/>
    <col min="3" max="3" width="88.28515625" style="17" customWidth="1"/>
    <col min="4" max="4" width="21.42578125" style="17" customWidth="1"/>
    <col min="5" max="7" width="23.42578125" style="20" hidden="1" customWidth="1"/>
    <col min="8" max="16384" width="9.140625" style="17"/>
  </cols>
  <sheetData>
    <row r="1" spans="1:16" ht="58.5" customHeight="1" x14ac:dyDescent="0.25">
      <c r="A1" s="13"/>
      <c r="B1" s="14"/>
      <c r="C1" s="12"/>
      <c r="D1" s="15"/>
      <c r="E1" s="16" t="s">
        <v>0</v>
      </c>
      <c r="F1" s="16" t="s">
        <v>1</v>
      </c>
      <c r="G1" s="16" t="s">
        <v>2</v>
      </c>
      <c r="P1"/>
    </row>
    <row r="2" spans="1:16" ht="5.25" customHeight="1" x14ac:dyDescent="0.2">
      <c r="B2" s="18"/>
      <c r="C2" s="19"/>
      <c r="D2" s="19"/>
    </row>
    <row r="3" spans="1:16" s="21" customFormat="1" ht="16.5" customHeight="1" x14ac:dyDescent="0.25">
      <c r="B3" s="32" t="s">
        <v>4393</v>
      </c>
      <c r="C3" s="55"/>
      <c r="D3" s="56"/>
      <c r="E3" s="20"/>
      <c r="F3" s="20"/>
      <c r="G3" s="20"/>
      <c r="H3" s="22"/>
    </row>
    <row r="4" spans="1:16" s="21" customFormat="1" ht="20.25" hidden="1" customHeight="1" x14ac:dyDescent="0.25">
      <c r="B4" s="33" t="s">
        <v>3</v>
      </c>
      <c r="C4" s="34" t="str">
        <f>IFERROR(VLOOKUP(C3,cameras!$A$3:F424,5,FALSE),"empty")</f>
        <v>empty</v>
      </c>
      <c r="D4" s="35"/>
      <c r="E4" s="20"/>
      <c r="F4" s="20"/>
      <c r="G4" s="20"/>
      <c r="H4" s="22"/>
    </row>
    <row r="5" spans="1:16" s="21" customFormat="1" ht="20.25" hidden="1" customHeight="1" x14ac:dyDescent="0.25">
      <c r="B5" s="33" t="s">
        <v>4</v>
      </c>
      <c r="C5" s="34" t="e">
        <f>VLOOKUP(C3,cameras!$A$3:$C$424,2,FALSE)</f>
        <v>#N/A</v>
      </c>
      <c r="D5" s="35"/>
      <c r="E5" s="20"/>
      <c r="F5" s="20"/>
      <c r="G5" s="20"/>
      <c r="H5" s="22"/>
    </row>
    <row r="6" spans="1:16" s="21" customFormat="1" ht="20.25" hidden="1" customHeight="1" x14ac:dyDescent="0.25">
      <c r="B6" s="33" t="s">
        <v>5</v>
      </c>
      <c r="C6" s="34" t="e">
        <f>VLOOKUP(C3,cameras!$A$3:$C$424,3,FALSE)</f>
        <v>#N/A</v>
      </c>
      <c r="D6" s="35"/>
      <c r="E6" s="20"/>
      <c r="F6" s="20"/>
      <c r="G6" s="20"/>
      <c r="H6" s="22"/>
    </row>
    <row r="7" spans="1:16" s="21" customFormat="1" ht="16.5" customHeight="1" x14ac:dyDescent="0.25">
      <c r="B7" s="32" t="s">
        <v>4394</v>
      </c>
      <c r="C7" s="55"/>
      <c r="D7" s="56"/>
      <c r="E7" s="20"/>
      <c r="F7" s="20"/>
      <c r="G7" s="20"/>
      <c r="H7" s="22"/>
    </row>
    <row r="8" spans="1:16" s="21" customFormat="1" ht="20.25" hidden="1" customHeight="1" x14ac:dyDescent="0.25">
      <c r="B8" s="33" t="s">
        <v>6</v>
      </c>
      <c r="C8" s="36" t="e">
        <f>CONCATENATE(C6,C7)</f>
        <v>#N/A</v>
      </c>
      <c r="D8" s="37"/>
      <c r="E8" s="20"/>
      <c r="F8" s="20"/>
      <c r="G8" s="20"/>
    </row>
    <row r="9" spans="1:16" s="21" customFormat="1" ht="77.25" customHeight="1" x14ac:dyDescent="0.25">
      <c r="B9" s="32" t="s">
        <v>4395</v>
      </c>
      <c r="C9" s="57" t="str">
        <f>IFERROR(VLOOKUP(C8,'dependent-lists'!C2:D211,2,FALSE),"")</f>
        <v/>
      </c>
      <c r="D9" s="58"/>
      <c r="E9" s="20"/>
      <c r="F9" s="20"/>
      <c r="G9" s="20"/>
    </row>
    <row r="10" spans="1:16" ht="5.25" customHeight="1" x14ac:dyDescent="0.2">
      <c r="B10" s="23"/>
      <c r="C10" s="24"/>
      <c r="D10" s="25"/>
    </row>
    <row r="11" spans="1:16" s="27" customFormat="1" ht="19.5" customHeight="1" x14ac:dyDescent="0.25">
      <c r="A11" s="26"/>
      <c r="B11" s="39" t="s">
        <v>7</v>
      </c>
      <c r="C11" s="40" t="s">
        <v>8</v>
      </c>
      <c r="D11" s="41"/>
      <c r="E11" s="16" t="s">
        <v>0</v>
      </c>
      <c r="F11" s="16" t="s">
        <v>1</v>
      </c>
      <c r="G11" s="16" t="s">
        <v>2</v>
      </c>
    </row>
    <row r="12" spans="1:16" s="21" customFormat="1" ht="53.25" customHeight="1" x14ac:dyDescent="0.25">
      <c r="B12" s="30" t="str">
        <f>IFERROR(HYPERLINK("https://firesecurityproducts.com/en/product/video/mounts-tool/"&amp;F12,C3),"")</f>
        <v/>
      </c>
      <c r="C12" s="31" t="str">
        <f>IFERROR(VLOOKUP(B12,product_IDs!$A$2:$D$2500,4,FALSE),"")</f>
        <v/>
      </c>
      <c r="D12" s="28"/>
      <c r="E12" s="20" t="e">
        <f>VLOOKUP(C3,product_IDs!$A$2:$B$3000,1,FALSE)</f>
        <v>#N/A</v>
      </c>
      <c r="F12" s="20" t="e">
        <f>VLOOKUP(C3,product_IDs!$A$2:$B$3000,2,FALSE)</f>
        <v>#N/A</v>
      </c>
      <c r="G12" s="20"/>
    </row>
    <row r="13" spans="1:16" s="21" customFormat="1" ht="53.25" customHeight="1" x14ac:dyDescent="0.25">
      <c r="B13" s="30" t="str">
        <f>IF(E13=0,"",HYPERLINK("https://firesecurityproducts.com/en/product/video/mounts-tool/"&amp;F13,E13))</f>
        <v/>
      </c>
      <c r="C13" s="31" t="str">
        <f>IFERROR(VLOOKUP(B13,product_IDs!$A$2:$D$2500,4,FALSE),"")</f>
        <v/>
      </c>
      <c r="D13" s="28"/>
      <c r="E13" s="20" t="str">
        <f>IFERROR(VLOOKUP(C8,'dependent-lists'!$C$2:$T$450,3,FALSE),"")</f>
        <v/>
      </c>
      <c r="F13" s="20" t="str">
        <f>IFERROR(VLOOKUP(C8,'dependent-lists'!$C$2:$T$450,4,FALSE),"")</f>
        <v/>
      </c>
      <c r="G13" s="20" t="str">
        <f>IFERROR(VLOOKUP(B13,accessories!$A$3:$D$400,4,FALSE),"empty")</f>
        <v>empty</v>
      </c>
    </row>
    <row r="14" spans="1:16" s="21" customFormat="1" ht="53.25" customHeight="1" x14ac:dyDescent="0.25">
      <c r="B14" s="30" t="str">
        <f t="shared" ref="B14:B20" si="0">IF(E14=0,"",HYPERLINK("https://firesecurityproducts.com/en/product/video/mounts-tool/"&amp;F14,E14))</f>
        <v/>
      </c>
      <c r="C14" s="31" t="str">
        <f>IFERROR(VLOOKUP(B14,product_IDs!$A$2:$D$2500,4,FALSE),"")</f>
        <v/>
      </c>
      <c r="D14" s="28"/>
      <c r="E14" s="20" t="str">
        <f>IFERROR(VLOOKUP(C8,'dependent-lists'!$C$2:$T$450,5,FALSE),"")</f>
        <v/>
      </c>
      <c r="F14" s="20" t="str">
        <f>IFERROR(VLOOKUP(C8,'dependent-lists'!$C$2:$T$450,6,FALSE),"")</f>
        <v/>
      </c>
      <c r="G14" s="20" t="str">
        <f>IFERROR(VLOOKUP(B14,accessories!$A$3:$D$400,4,FALSE),"empty")</f>
        <v>empty</v>
      </c>
    </row>
    <row r="15" spans="1:16" s="21" customFormat="1" ht="53.25" customHeight="1" x14ac:dyDescent="0.25">
      <c r="B15" s="30" t="str">
        <f t="shared" si="0"/>
        <v/>
      </c>
      <c r="C15" s="31" t="str">
        <f>IFERROR(VLOOKUP(B15,product_IDs!$A$2:$D$2500,4,FALSE),"")</f>
        <v/>
      </c>
      <c r="D15" s="28"/>
      <c r="E15" s="20" t="str">
        <f>IFERROR(VLOOKUP(C8,'dependent-lists'!$C$2:$T$450,7,FALSE),"")</f>
        <v/>
      </c>
      <c r="F15" s="20" t="str">
        <f>IFERROR(VLOOKUP(C8,'dependent-lists'!$C$2:$T$450,8,FALSE),"")</f>
        <v/>
      </c>
      <c r="G15" s="20" t="str">
        <f>IFERROR(VLOOKUP(B15,accessories!$A$3:$D$400,4,FALSE),"empty")</f>
        <v>empty</v>
      </c>
    </row>
    <row r="16" spans="1:16" s="21" customFormat="1" ht="53.25" customHeight="1" x14ac:dyDescent="0.25">
      <c r="B16" s="30" t="str">
        <f t="shared" si="0"/>
        <v/>
      </c>
      <c r="C16" s="31" t="str">
        <f>IFERROR(VLOOKUP(B16,product_IDs!$A$2:$D$2500,4,FALSE),"")</f>
        <v/>
      </c>
      <c r="D16" s="28"/>
      <c r="E16" s="20" t="str">
        <f>IFERROR(VLOOKUP(C8,'dependent-lists'!$C$2:$T$450,9,FALSE),"")</f>
        <v/>
      </c>
      <c r="F16" s="20" t="str">
        <f>IFERROR(VLOOKUP(C8,'dependent-lists'!$C$2:$T$450,10,FALSE),"")</f>
        <v/>
      </c>
      <c r="G16" s="20" t="str">
        <f>IFERROR(VLOOKUP(B16,accessories!$A$3:$D$400,4,FALSE),"empty")</f>
        <v>empty</v>
      </c>
    </row>
    <row r="17" spans="2:7" s="21" customFormat="1" ht="53.25" customHeight="1" x14ac:dyDescent="0.25">
      <c r="B17" s="30" t="str">
        <f t="shared" si="0"/>
        <v/>
      </c>
      <c r="C17" s="31" t="str">
        <f>IFERROR(VLOOKUP(B17,product_IDs!$A$2:$D$2500,4,FALSE),"")</f>
        <v/>
      </c>
      <c r="D17" s="28"/>
      <c r="E17" s="20" t="str">
        <f>IFERROR(VLOOKUP(C8,'dependent-lists'!$C$2:$T$450,11,FALSE),"")</f>
        <v/>
      </c>
      <c r="F17" s="20" t="str">
        <f>IFERROR(VLOOKUP(C8,'dependent-lists'!$C$2:$T$450,12,FALSE),"")</f>
        <v/>
      </c>
      <c r="G17" s="20" t="str">
        <f>IFERROR(VLOOKUP(B17,accessories!$A$3:$D$400,4,FALSE),"empty")</f>
        <v>empty</v>
      </c>
    </row>
    <row r="18" spans="2:7" s="21" customFormat="1" ht="53.25" customHeight="1" x14ac:dyDescent="0.25">
      <c r="B18" s="30" t="str">
        <f t="shared" si="0"/>
        <v/>
      </c>
      <c r="C18" s="31" t="str">
        <f>IFERROR(VLOOKUP(B18,product_IDs!$A$2:$D$2500,4,FALSE),"")</f>
        <v/>
      </c>
      <c r="D18" s="28"/>
      <c r="E18" s="20" t="str">
        <f>IFERROR(VLOOKUP(C8,'dependent-lists'!$C$2:$T$450,13,FALSE),"")</f>
        <v/>
      </c>
      <c r="F18" s="20" t="str">
        <f>IFERROR(VLOOKUP(C8,'dependent-lists'!$C$2:$T$450,14,FALSE),"")</f>
        <v/>
      </c>
      <c r="G18" s="20" t="str">
        <f>IFERROR(VLOOKUP(B18,accessories!$A$3:$D$400,4,FALSE),"empty")</f>
        <v>empty</v>
      </c>
    </row>
    <row r="19" spans="2:7" s="21" customFormat="1" ht="53.25" customHeight="1" x14ac:dyDescent="0.25">
      <c r="B19" s="30" t="str">
        <f t="shared" si="0"/>
        <v/>
      </c>
      <c r="C19" s="31" t="str">
        <f>IFERROR(VLOOKUP(B19,product_IDs!$A$2:$D$2500,4,FALSE),"")</f>
        <v/>
      </c>
      <c r="D19" s="28"/>
      <c r="E19" s="20" t="str">
        <f>IFERROR(VLOOKUP(C8,'dependent-lists'!$C$2:$T$450,15,FALSE),"")</f>
        <v/>
      </c>
      <c r="F19" s="20" t="str">
        <f>IFERROR(VLOOKUP(C8,'dependent-lists'!$C$2:$T$450,16,FALSE),"")</f>
        <v/>
      </c>
      <c r="G19" s="20" t="str">
        <f>IFERROR(VLOOKUP(B19,accessories!$A$3:$D$400,4,FALSE),"empty")</f>
        <v>empty</v>
      </c>
    </row>
    <row r="20" spans="2:7" s="21" customFormat="1" ht="53.25" customHeight="1" x14ac:dyDescent="0.25">
      <c r="B20" s="30" t="str">
        <f t="shared" si="0"/>
        <v/>
      </c>
      <c r="C20" s="31" t="str">
        <f>IFERROR(VLOOKUP(B20,product_IDs!$A$2:$D$2500,4,FALSE),"")</f>
        <v/>
      </c>
      <c r="D20" s="28"/>
      <c r="E20" s="20" t="str">
        <f>IFERROR(VLOOKUP(C8,'dependent-lists'!$C$2:$T$450,17,FALSE),"")</f>
        <v/>
      </c>
      <c r="F20" s="20" t="str">
        <f>IFERROR(VLOOKUP(C8,'dependent-lists'!$C$2:$T$450,18,FALSE),"")</f>
        <v/>
      </c>
      <c r="G20" s="20" t="str">
        <f>IFERROR(VLOOKUP(B20,accessories!$A$3:$D$400,4,FALSE),"empty")</f>
        <v>empty</v>
      </c>
    </row>
    <row r="21" spans="2:7" ht="19.5" customHeight="1" x14ac:dyDescent="0.2">
      <c r="B21" s="38" t="s">
        <v>4726</v>
      </c>
      <c r="C21" s="21"/>
    </row>
    <row r="22" spans="2:7" ht="22.5" customHeight="1" x14ac:dyDescent="0.2">
      <c r="B22" s="59" t="s">
        <v>4397</v>
      </c>
      <c r="C22" s="59"/>
    </row>
    <row r="23" spans="2:7" ht="48" customHeight="1" x14ac:dyDescent="0.2"/>
    <row r="24" spans="2:7" ht="48" customHeight="1" x14ac:dyDescent="0.2"/>
    <row r="25" spans="2:7" ht="48" customHeight="1" x14ac:dyDescent="0.2"/>
  </sheetData>
  <sheetProtection algorithmName="SHA-512" hashValue="E0GahaNBrpIjbPMc1yOWHq7P589oLYaCVRPH899TM62t+S2tFnsK8YmaeklJ4TsCIAd24HNJKW0IdzInMShJdg==" saltValue="HDXPo9CklLb0RZQVj6zQhw==" spinCount="100000" sheet="1" scenarios="1"/>
  <mergeCells count="4">
    <mergeCell ref="C3:D3"/>
    <mergeCell ref="C7:D7"/>
    <mergeCell ref="C9:D9"/>
    <mergeCell ref="B22:C22"/>
  </mergeCells>
  <dataValidations count="1">
    <dataValidation type="list" allowBlank="1" showInputMessage="1" showErrorMessage="1" sqref="C7" xr:uid="{BDC0C7B6-3A21-48F3-A1C6-46B6E0954334}">
      <formula1>INDIRECT($C$6)</formula1>
    </dataValidation>
  </dataValidations>
  <pageMargins left="0.7" right="0.7" top="0.75" bottom="0.75" header="0.3" footer="0.3"/>
  <pageSetup paperSize="9" scale="69" orientation="landscape" horizontalDpi="90" verticalDpi="9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xr:uid="{2E42524C-BC0A-4849-B725-C11D0C774ECB}">
          <x14:formula1>
            <xm:f>_xlfn.ANCHORARRAY(cameras!$G$3)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37065-8AAF-4823-99A2-3072CF66A161}">
  <sheetPr codeName="Sheet2"/>
  <dimension ref="A1:T159"/>
  <sheetViews>
    <sheetView zoomScale="70" zoomScaleNormal="70" workbookViewId="0">
      <pane ySplit="1" topLeftCell="A2" activePane="bottomLeft" state="frozen"/>
      <selection activeCell="D1" sqref="D1"/>
      <selection pane="bottomLeft" activeCell="D19" sqref="D19"/>
    </sheetView>
  </sheetViews>
  <sheetFormatPr defaultRowHeight="15" x14ac:dyDescent="0.25"/>
  <cols>
    <col min="1" max="1" width="40" customWidth="1"/>
    <col min="2" max="2" width="21.7109375" customWidth="1"/>
    <col min="3" max="3" width="44.85546875" bestFit="1" customWidth="1"/>
    <col min="4" max="4" width="97.42578125" style="2" customWidth="1"/>
    <col min="5" max="5" width="17.85546875" customWidth="1"/>
    <col min="6" max="6" width="12.85546875" customWidth="1"/>
    <col min="7" max="7" width="17.7109375" bestFit="1" customWidth="1"/>
    <col min="8" max="8" width="13.28515625" customWidth="1"/>
    <col min="9" max="9" width="15.28515625" customWidth="1"/>
    <col min="10" max="10" width="13.28515625" customWidth="1"/>
    <col min="11" max="11" width="10.85546875" customWidth="1"/>
    <col min="12" max="12" width="13.28515625" customWidth="1"/>
    <col min="13" max="13" width="10.85546875" customWidth="1"/>
    <col min="14" max="14" width="13.28515625" customWidth="1"/>
    <col min="15" max="15" width="10.85546875" customWidth="1"/>
    <col min="16" max="16" width="13.28515625" customWidth="1"/>
    <col min="17" max="17" width="10.85546875" customWidth="1"/>
    <col min="18" max="18" width="13.28515625" customWidth="1"/>
    <col min="19" max="19" width="10.85546875" customWidth="1"/>
    <col min="20" max="20" width="13.28515625" customWidth="1"/>
  </cols>
  <sheetData>
    <row r="1" spans="1:20" s="1" customFormat="1" x14ac:dyDescent="0.25">
      <c r="A1" s="10" t="s">
        <v>4389</v>
      </c>
      <c r="B1" s="10" t="s">
        <v>4390</v>
      </c>
      <c r="C1" s="10" t="s">
        <v>184</v>
      </c>
      <c r="D1" s="10" t="s">
        <v>185</v>
      </c>
      <c r="E1" s="10" t="s">
        <v>186</v>
      </c>
      <c r="F1" s="10" t="s">
        <v>187</v>
      </c>
      <c r="G1" s="10" t="s">
        <v>188</v>
      </c>
      <c r="H1" s="10" t="s">
        <v>189</v>
      </c>
      <c r="I1" s="10" t="s">
        <v>190</v>
      </c>
      <c r="J1" s="10" t="s">
        <v>191</v>
      </c>
      <c r="K1" s="10" t="s">
        <v>192</v>
      </c>
      <c r="L1" s="10" t="s">
        <v>193</v>
      </c>
      <c r="M1" s="10" t="s">
        <v>194</v>
      </c>
      <c r="N1" s="10" t="s">
        <v>195</v>
      </c>
      <c r="O1" s="10" t="s">
        <v>196</v>
      </c>
      <c r="P1" s="10" t="s">
        <v>197</v>
      </c>
      <c r="Q1" s="10" t="s">
        <v>198</v>
      </c>
      <c r="R1" s="10" t="s">
        <v>199</v>
      </c>
      <c r="S1" s="10" t="s">
        <v>200</v>
      </c>
      <c r="T1" s="10" t="s">
        <v>201</v>
      </c>
    </row>
    <row r="2" spans="1:20" ht="45" x14ac:dyDescent="0.25">
      <c r="A2" t="s">
        <v>9</v>
      </c>
      <c r="B2" t="s">
        <v>10</v>
      </c>
      <c r="C2" t="str">
        <f>_xlfn.CONCAT(A2,B2)</f>
        <v>fisheye_cameraCeiling</v>
      </c>
      <c r="D2" s="2" t="s">
        <v>11</v>
      </c>
      <c r="E2" t="s">
        <v>12</v>
      </c>
      <c r="F2">
        <f>VLOOKUP(E2,product_IDs!$A$2:$B$3000,2,FALSE)</f>
        <v>43236</v>
      </c>
      <c r="G2" t="s">
        <v>13</v>
      </c>
      <c r="H2">
        <f>VLOOKUP(G2,product_IDs!$A$2:$B$3000,2,FALSE)</f>
        <v>43241</v>
      </c>
      <c r="J2" t="e">
        <f>VLOOKUP(I2,product_IDs!$A$2:$B$3000,2,FALSE)</f>
        <v>#N/A</v>
      </c>
      <c r="L2" t="e">
        <f>VLOOKUP(K2,product_IDs!$A$2:$B$3000,2,FALSE)</f>
        <v>#N/A</v>
      </c>
      <c r="N2" t="e">
        <f>VLOOKUP(M2,product_IDs!$A$2:$B$3000,2,FALSE)</f>
        <v>#N/A</v>
      </c>
      <c r="P2" t="e">
        <f>VLOOKUP(O2,product_IDs!$A$2:$B$3000,2,FALSE)</f>
        <v>#N/A</v>
      </c>
      <c r="R2" t="e">
        <f>VLOOKUP(Q2,product_IDs!$A$2:$B$3000,2,FALSE)</f>
        <v>#N/A</v>
      </c>
      <c r="T2" t="e">
        <f>VLOOKUP(S2,product_IDs!$A$2:$B$3000,2,FALSE)</f>
        <v>#N/A</v>
      </c>
    </row>
    <row r="3" spans="1:20" ht="60" x14ac:dyDescent="0.25">
      <c r="A3" t="s">
        <v>9</v>
      </c>
      <c r="B3" t="s">
        <v>14</v>
      </c>
      <c r="C3" t="str">
        <f t="shared" ref="C3:C103" si="0">_xlfn.CONCAT(A3,B3)</f>
        <v>fisheye_cameraWall</v>
      </c>
      <c r="D3" s="2" t="s">
        <v>15</v>
      </c>
      <c r="E3" t="s">
        <v>12</v>
      </c>
      <c r="F3">
        <f>VLOOKUP(E3,product_IDs!$A$2:$B$3000,2,FALSE)</f>
        <v>43236</v>
      </c>
      <c r="G3" t="s">
        <v>13</v>
      </c>
      <c r="H3">
        <f>VLOOKUP(G3,product_IDs!$A$2:$B$3000,2,FALSE)</f>
        <v>43241</v>
      </c>
      <c r="I3" t="s">
        <v>16</v>
      </c>
      <c r="J3">
        <f>VLOOKUP(I3,product_IDs!$A$2:$B$3000,2,FALSE)</f>
        <v>43246</v>
      </c>
      <c r="K3" t="s">
        <v>17</v>
      </c>
      <c r="L3">
        <f>VLOOKUP(K3,product_IDs!$A$2:$B$3000,2,FALSE)</f>
        <v>43101</v>
      </c>
      <c r="N3" t="e">
        <f>VLOOKUP(M3,product_IDs!$A$2:$B$3000,2,FALSE)</f>
        <v>#N/A</v>
      </c>
      <c r="P3" t="e">
        <f>VLOOKUP(O3,product_IDs!$A$2:$B$3000,2,FALSE)</f>
        <v>#N/A</v>
      </c>
      <c r="R3" t="e">
        <f>VLOOKUP(Q3,product_IDs!$A$2:$B$3000,2,FALSE)</f>
        <v>#N/A</v>
      </c>
      <c r="T3" t="e">
        <f>VLOOKUP(S3,product_IDs!$A$2:$B$3000,2,FALSE)</f>
        <v>#N/A</v>
      </c>
    </row>
    <row r="4" spans="1:20" x14ac:dyDescent="0.25">
      <c r="A4" t="s">
        <v>9</v>
      </c>
      <c r="B4" t="s">
        <v>18</v>
      </c>
      <c r="C4" t="str">
        <f t="shared" si="0"/>
        <v>fisheye_cameraPendant</v>
      </c>
      <c r="D4" s="2" t="s">
        <v>19</v>
      </c>
      <c r="E4" t="s">
        <v>16</v>
      </c>
      <c r="F4">
        <f>VLOOKUP(E4,product_IDs!$A$2:$B$3000,2,FALSE)</f>
        <v>43246</v>
      </c>
      <c r="G4" t="s">
        <v>20</v>
      </c>
      <c r="H4">
        <f>VLOOKUP(G4,product_IDs!$A$2:$B$3000,2,FALSE)</f>
        <v>43111</v>
      </c>
      <c r="J4" t="e">
        <f>VLOOKUP(I4,product_IDs!$A$2:$B$3000,2,FALSE)</f>
        <v>#N/A</v>
      </c>
      <c r="L4" t="e">
        <f>VLOOKUP(K4,product_IDs!$A$2:$B$3000,2,FALSE)</f>
        <v>#N/A</v>
      </c>
      <c r="N4" t="e">
        <f>VLOOKUP(M4,product_IDs!$A$2:$B$3000,2,FALSE)</f>
        <v>#N/A</v>
      </c>
      <c r="P4" t="e">
        <f>VLOOKUP(O4,product_IDs!$A$2:$B$3000,2,FALSE)</f>
        <v>#N/A</v>
      </c>
      <c r="R4" t="e">
        <f>VLOOKUP(Q4,product_IDs!$A$2:$B$3000,2,FALSE)</f>
        <v>#N/A</v>
      </c>
      <c r="T4" t="e">
        <f>VLOOKUP(S4,product_IDs!$A$2:$B$3000,2,FALSE)</f>
        <v>#N/A</v>
      </c>
    </row>
    <row r="5" spans="1:20" ht="30" x14ac:dyDescent="0.25">
      <c r="A5" t="s">
        <v>21</v>
      </c>
      <c r="B5" t="s">
        <v>10</v>
      </c>
      <c r="C5" t="str">
        <f t="shared" si="0"/>
        <v>s3_s5_s6_fixed_bullet_camerasCeiling</v>
      </c>
      <c r="D5" s="2" t="s">
        <v>22</v>
      </c>
      <c r="E5" t="s">
        <v>23</v>
      </c>
      <c r="F5">
        <f>VLOOKUP(E5,product_IDs!$A$2:$B$3000,2,FALSE)</f>
        <v>49661</v>
      </c>
      <c r="H5" t="e">
        <f>VLOOKUP(G5,product_IDs!$A$2:$B$3000,2,FALSE)</f>
        <v>#N/A</v>
      </c>
      <c r="J5" t="e">
        <f>VLOOKUP(I5,product_IDs!$A$2:$B$3000,2,FALSE)</f>
        <v>#N/A</v>
      </c>
      <c r="L5" t="e">
        <f>VLOOKUP(K5,product_IDs!$A$2:$B$3000,2,FALSE)</f>
        <v>#N/A</v>
      </c>
      <c r="N5" t="e">
        <f>VLOOKUP(M5,product_IDs!$A$2:$B$3000,2,FALSE)</f>
        <v>#N/A</v>
      </c>
      <c r="P5" t="e">
        <f>VLOOKUP(O5,product_IDs!$A$2:$B$3000,2,FALSE)</f>
        <v>#N/A</v>
      </c>
      <c r="R5" t="e">
        <f>VLOOKUP(Q5,product_IDs!$A$2:$B$3000,2,FALSE)</f>
        <v>#N/A</v>
      </c>
      <c r="T5" t="e">
        <f>VLOOKUP(S5,product_IDs!$A$2:$B$3000,2,FALSE)</f>
        <v>#N/A</v>
      </c>
    </row>
    <row r="6" spans="1:20" ht="30" x14ac:dyDescent="0.25">
      <c r="A6" t="s">
        <v>21</v>
      </c>
      <c r="B6" t="s">
        <v>14</v>
      </c>
      <c r="C6" t="str">
        <f t="shared" si="0"/>
        <v>s3_s5_s6_fixed_bullet_camerasWall</v>
      </c>
      <c r="D6" s="2" t="s">
        <v>24</v>
      </c>
      <c r="E6" t="s">
        <v>23</v>
      </c>
      <c r="F6">
        <f>VLOOKUP(E6,product_IDs!$A$2:$B$3000,2,FALSE)</f>
        <v>49661</v>
      </c>
      <c r="H6" t="e">
        <f>VLOOKUP(G6,product_IDs!$A$2:$B$3000,2,FALSE)</f>
        <v>#N/A</v>
      </c>
      <c r="J6" t="e">
        <f>VLOOKUP(I6,product_IDs!$A$2:$B$3000,2,FALSE)</f>
        <v>#N/A</v>
      </c>
      <c r="L6" t="e">
        <f>VLOOKUP(K6,product_IDs!$A$2:$B$3000,2,FALSE)</f>
        <v>#N/A</v>
      </c>
      <c r="N6" t="e">
        <f>VLOOKUP(M6,product_IDs!$A$2:$B$3000,2,FALSE)</f>
        <v>#N/A</v>
      </c>
      <c r="P6" t="e">
        <f>VLOOKUP(O6,product_IDs!$A$2:$B$3000,2,FALSE)</f>
        <v>#N/A</v>
      </c>
      <c r="R6" t="e">
        <f>VLOOKUP(Q6,product_IDs!$A$2:$B$3000,2,FALSE)</f>
        <v>#N/A</v>
      </c>
      <c r="T6" t="e">
        <f>VLOOKUP(S6,product_IDs!$A$2:$B$3000,2,FALSE)</f>
        <v>#N/A</v>
      </c>
    </row>
    <row r="7" spans="1:20" s="45" customFormat="1" x14ac:dyDescent="0.25">
      <c r="A7" s="45" t="s">
        <v>21</v>
      </c>
      <c r="B7" s="45" t="s">
        <v>26</v>
      </c>
      <c r="C7" s="45" t="str">
        <f t="shared" si="0"/>
        <v>s3_s5_s6_fixed_bullet_camerasPole</v>
      </c>
      <c r="D7" s="51" t="s">
        <v>4720</v>
      </c>
      <c r="E7" s="45" t="s">
        <v>23</v>
      </c>
      <c r="F7" s="45">
        <f>VLOOKUP(E7,product_IDs!$A$2:$B$3000,2,FALSE)</f>
        <v>49661</v>
      </c>
      <c r="G7" s="45" t="s">
        <v>4398</v>
      </c>
      <c r="H7" s="45">
        <f>VLOOKUP(G7,product_IDs!$A$2:$B$3000,2,FALSE)</f>
        <v>85456</v>
      </c>
      <c r="J7" s="45" t="e">
        <f>VLOOKUP(I7,product_IDs!$A$2:$B$3000,2,FALSE)</f>
        <v>#N/A</v>
      </c>
      <c r="L7" s="45" t="e">
        <f>VLOOKUP(K7,product_IDs!$A$2:$B$3000,2,FALSE)</f>
        <v>#N/A</v>
      </c>
      <c r="N7" s="45" t="e">
        <f>VLOOKUP(M7,product_IDs!$A$2:$B$3000,2,FALSE)</f>
        <v>#N/A</v>
      </c>
      <c r="P7" s="45" t="e">
        <f>VLOOKUP(O7,product_IDs!$A$2:$B$3000,2,FALSE)</f>
        <v>#N/A</v>
      </c>
      <c r="R7" s="45" t="e">
        <f>VLOOKUP(Q7,product_IDs!$A$2:$B$3000,2,FALSE)</f>
        <v>#N/A</v>
      </c>
      <c r="T7" s="45" t="e">
        <f>VLOOKUP(S7,product_IDs!$A$2:$B$3000,2,FALSE)</f>
        <v>#N/A</v>
      </c>
    </row>
    <row r="8" spans="1:20" s="45" customFormat="1" x14ac:dyDescent="0.25">
      <c r="A8" s="45" t="s">
        <v>21</v>
      </c>
      <c r="B8" s="45" t="s">
        <v>28</v>
      </c>
      <c r="C8" s="45" t="str">
        <f t="shared" si="0"/>
        <v>s3_s5_s6_fixed_bullet_camerasCorner</v>
      </c>
      <c r="D8" s="51" t="s">
        <v>4721</v>
      </c>
      <c r="E8" s="45" t="s">
        <v>23</v>
      </c>
      <c r="F8" s="45">
        <f>VLOOKUP(E8,product_IDs!$A$2:$B$3000,2,FALSE)</f>
        <v>49661</v>
      </c>
      <c r="G8" s="45" t="s">
        <v>30</v>
      </c>
      <c r="H8" s="45">
        <f>VLOOKUP(G8,product_IDs!$A$2:$B$3000,2,FALSE)</f>
        <v>43021</v>
      </c>
      <c r="J8" s="45" t="e">
        <f>VLOOKUP(I8,product_IDs!$A$2:$B$3000,2,FALSE)</f>
        <v>#N/A</v>
      </c>
      <c r="L8" s="45" t="e">
        <f>VLOOKUP(K8,product_IDs!$A$2:$B$3000,2,FALSE)</f>
        <v>#N/A</v>
      </c>
      <c r="N8" s="45" t="e">
        <f>VLOOKUP(M8,product_IDs!$A$2:$B$3000,2,FALSE)</f>
        <v>#N/A</v>
      </c>
      <c r="P8" s="45" t="e">
        <f>VLOOKUP(O8,product_IDs!$A$2:$B$3000,2,FALSE)</f>
        <v>#N/A</v>
      </c>
      <c r="R8" s="45" t="e">
        <f>VLOOKUP(Q8,product_IDs!$A$2:$B$3000,2,FALSE)</f>
        <v>#N/A</v>
      </c>
      <c r="T8" s="45" t="e">
        <f>VLOOKUP(S8,product_IDs!$A$2:$B$3000,2,FALSE)</f>
        <v>#N/A</v>
      </c>
    </row>
    <row r="9" spans="1:20" ht="30" x14ac:dyDescent="0.25">
      <c r="A9" t="s">
        <v>25</v>
      </c>
      <c r="B9" t="s">
        <v>26</v>
      </c>
      <c r="C9" t="str">
        <f t="shared" si="0"/>
        <v>s4_bullet_camerasPole</v>
      </c>
      <c r="D9" s="2" t="s">
        <v>4598</v>
      </c>
      <c r="E9" t="s">
        <v>27</v>
      </c>
      <c r="F9">
        <f>VLOOKUP(E9,product_IDs!$A$2:$B$3000,2,FALSE)</f>
        <v>43106</v>
      </c>
      <c r="G9" t="s">
        <v>4398</v>
      </c>
      <c r="H9">
        <f>VLOOKUP(G9,product_IDs!$A$2:$B$3000,2,FALSE)</f>
        <v>85456</v>
      </c>
      <c r="J9" t="e">
        <f>VLOOKUP(I9,product_IDs!$A$2:$B$3000,2,FALSE)</f>
        <v>#N/A</v>
      </c>
      <c r="L9" t="e">
        <f>VLOOKUP(K9,product_IDs!$A$2:$B$3000,2,FALSE)</f>
        <v>#N/A</v>
      </c>
      <c r="N9" t="e">
        <f>VLOOKUP(M9,product_IDs!$A$2:$B$3000,2,FALSE)</f>
        <v>#N/A</v>
      </c>
      <c r="P9" t="e">
        <f>VLOOKUP(O9,product_IDs!$A$2:$B$3000,2,FALSE)</f>
        <v>#N/A</v>
      </c>
      <c r="R9" t="e">
        <f>VLOOKUP(Q9,product_IDs!$A$2:$B$3000,2,FALSE)</f>
        <v>#N/A</v>
      </c>
      <c r="T9" t="e">
        <f>VLOOKUP(S9,product_IDs!$A$2:$B$3000,2,FALSE)</f>
        <v>#N/A</v>
      </c>
    </row>
    <row r="10" spans="1:20" x14ac:dyDescent="0.25">
      <c r="A10" t="s">
        <v>25</v>
      </c>
      <c r="B10" t="s">
        <v>28</v>
      </c>
      <c r="C10" t="str">
        <f t="shared" si="0"/>
        <v>s4_bullet_camerasCorner</v>
      </c>
      <c r="D10" s="2" t="s">
        <v>29</v>
      </c>
      <c r="E10" t="s">
        <v>30</v>
      </c>
      <c r="F10">
        <f>VLOOKUP(E10,product_IDs!$A$2:$B$3000,2,FALSE)</f>
        <v>43021</v>
      </c>
      <c r="H10" t="e">
        <f>VLOOKUP(G10,product_IDs!$A$2:$B$3000,2,FALSE)</f>
        <v>#N/A</v>
      </c>
      <c r="J10" t="e">
        <f>VLOOKUP(I10,product_IDs!$A$2:$B$3000,2,FALSE)</f>
        <v>#N/A</v>
      </c>
      <c r="L10" t="e">
        <f>VLOOKUP(K10,product_IDs!$A$2:$B$3000,2,FALSE)</f>
        <v>#N/A</v>
      </c>
      <c r="N10" t="e">
        <f>VLOOKUP(M10,product_IDs!$A$2:$B$3000,2,FALSE)</f>
        <v>#N/A</v>
      </c>
      <c r="P10" t="e">
        <f>VLOOKUP(O10,product_IDs!$A$2:$B$3000,2,FALSE)</f>
        <v>#N/A</v>
      </c>
      <c r="R10" t="e">
        <f>VLOOKUP(Q10,product_IDs!$A$2:$B$3000,2,FALSE)</f>
        <v>#N/A</v>
      </c>
      <c r="T10" t="e">
        <f>VLOOKUP(S10,product_IDs!$A$2:$B$3000,2,FALSE)</f>
        <v>#N/A</v>
      </c>
    </row>
    <row r="11" spans="1:20" ht="30" x14ac:dyDescent="0.25">
      <c r="A11" t="s">
        <v>31</v>
      </c>
      <c r="B11" t="s">
        <v>26</v>
      </c>
      <c r="C11" t="str">
        <f t="shared" si="0"/>
        <v>anpr_camerasPole</v>
      </c>
      <c r="D11" s="2" t="s">
        <v>4598</v>
      </c>
      <c r="E11" t="s">
        <v>27</v>
      </c>
      <c r="F11">
        <f>VLOOKUP(E11,product_IDs!$A$2:$B$3000,2,FALSE)</f>
        <v>43106</v>
      </c>
      <c r="G11" t="s">
        <v>4398</v>
      </c>
      <c r="H11">
        <f>VLOOKUP(G11,product_IDs!$A$2:$B$3000,2,FALSE)</f>
        <v>85456</v>
      </c>
      <c r="J11" t="e">
        <f>VLOOKUP(I11,product_IDs!$A$2:$B$3000,2,FALSE)</f>
        <v>#N/A</v>
      </c>
      <c r="L11" t="e">
        <f>VLOOKUP(K11,product_IDs!$A$2:$B$3000,2,FALSE)</f>
        <v>#N/A</v>
      </c>
      <c r="N11" t="e">
        <f>VLOOKUP(M11,product_IDs!$A$2:$B$3000,2,FALSE)</f>
        <v>#N/A</v>
      </c>
      <c r="P11" t="e">
        <f>VLOOKUP(O11,product_IDs!$A$2:$B$3000,2,FALSE)</f>
        <v>#N/A</v>
      </c>
      <c r="R11" t="e">
        <f>VLOOKUP(Q11,product_IDs!$A$2:$B$3000,2,FALSE)</f>
        <v>#N/A</v>
      </c>
      <c r="T11" t="e">
        <f>VLOOKUP(S11,product_IDs!$A$2:$B$3000,2,FALSE)</f>
        <v>#N/A</v>
      </c>
    </row>
    <row r="12" spans="1:20" x14ac:dyDescent="0.25">
      <c r="A12" t="s">
        <v>31</v>
      </c>
      <c r="B12" t="s">
        <v>28</v>
      </c>
      <c r="C12" t="str">
        <f t="shared" si="0"/>
        <v>anpr_camerasCorner</v>
      </c>
      <c r="D12" s="2" t="s">
        <v>29</v>
      </c>
      <c r="E12" t="s">
        <v>30</v>
      </c>
      <c r="F12">
        <f>VLOOKUP(E12,product_IDs!$A$2:$B$3000,2,FALSE)</f>
        <v>43021</v>
      </c>
      <c r="H12" t="e">
        <f>VLOOKUP(G12,product_IDs!$A$2:$B$3000,2,FALSE)</f>
        <v>#N/A</v>
      </c>
      <c r="J12" t="e">
        <f>VLOOKUP(I12,product_IDs!$A$2:$B$3000,2,FALSE)</f>
        <v>#N/A</v>
      </c>
      <c r="L12" t="e">
        <f>VLOOKUP(K12,product_IDs!$A$2:$B$3000,2,FALSE)</f>
        <v>#N/A</v>
      </c>
      <c r="N12" t="e">
        <f>VLOOKUP(M12,product_IDs!$A$2:$B$3000,2,FALSE)</f>
        <v>#N/A</v>
      </c>
      <c r="P12" t="e">
        <f>VLOOKUP(O12,product_IDs!$A$2:$B$3000,2,FALSE)</f>
        <v>#N/A</v>
      </c>
      <c r="R12" t="e">
        <f>VLOOKUP(Q12,product_IDs!$A$2:$B$3000,2,FALSE)</f>
        <v>#N/A</v>
      </c>
      <c r="T12" t="e">
        <f>VLOOKUP(S12,product_IDs!$A$2:$B$3000,2,FALSE)</f>
        <v>#N/A</v>
      </c>
    </row>
    <row r="13" spans="1:20" ht="30" x14ac:dyDescent="0.25">
      <c r="A13" t="s">
        <v>32</v>
      </c>
      <c r="B13" t="s">
        <v>26</v>
      </c>
      <c r="C13" t="str">
        <f t="shared" si="0"/>
        <v>thermal_camerasPole</v>
      </c>
      <c r="D13" s="2" t="s">
        <v>4598</v>
      </c>
      <c r="E13" t="s">
        <v>27</v>
      </c>
      <c r="F13">
        <f>VLOOKUP(E13,product_IDs!$A$2:$B$3000,2,FALSE)</f>
        <v>43106</v>
      </c>
      <c r="G13" t="s">
        <v>4398</v>
      </c>
      <c r="H13">
        <f>VLOOKUP(G13,product_IDs!$A$2:$B$3000,2,FALSE)</f>
        <v>85456</v>
      </c>
      <c r="J13" t="e">
        <f>VLOOKUP(I13,product_IDs!$A$2:$B$3000,2,FALSE)</f>
        <v>#N/A</v>
      </c>
      <c r="L13" t="e">
        <f>VLOOKUP(K13,product_IDs!$A$2:$B$3000,2,FALSE)</f>
        <v>#N/A</v>
      </c>
      <c r="N13" t="e">
        <f>VLOOKUP(M13,product_IDs!$A$2:$B$3000,2,FALSE)</f>
        <v>#N/A</v>
      </c>
      <c r="P13" t="e">
        <f>VLOOKUP(O13,product_IDs!$A$2:$B$3000,2,FALSE)</f>
        <v>#N/A</v>
      </c>
      <c r="R13" t="e">
        <f>VLOOKUP(Q13,product_IDs!$A$2:$B$3000,2,FALSE)</f>
        <v>#N/A</v>
      </c>
      <c r="T13" t="e">
        <f>VLOOKUP(S13,product_IDs!$A$2:$B$3000,2,FALSE)</f>
        <v>#N/A</v>
      </c>
    </row>
    <row r="14" spans="1:20" x14ac:dyDescent="0.25">
      <c r="A14" t="s">
        <v>32</v>
      </c>
      <c r="B14" t="s">
        <v>28</v>
      </c>
      <c r="C14" t="str">
        <f t="shared" si="0"/>
        <v>thermal_camerasCorner</v>
      </c>
      <c r="D14" s="2" t="s">
        <v>29</v>
      </c>
      <c r="E14" t="s">
        <v>30</v>
      </c>
      <c r="F14">
        <f>VLOOKUP(E14,product_IDs!$A$2:$B$3000,2,FALSE)</f>
        <v>43021</v>
      </c>
      <c r="H14" t="e">
        <f>VLOOKUP(G14,product_IDs!$A$2:$B$3000,2,FALSE)</f>
        <v>#N/A</v>
      </c>
      <c r="J14" t="e">
        <f>VLOOKUP(I14,product_IDs!$A$2:$B$3000,2,FALSE)</f>
        <v>#N/A</v>
      </c>
      <c r="L14" t="e">
        <f>VLOOKUP(K14,product_IDs!$A$2:$B$3000,2,FALSE)</f>
        <v>#N/A</v>
      </c>
      <c r="N14" t="e">
        <f>VLOOKUP(M14,product_IDs!$A$2:$B$3000,2,FALSE)</f>
        <v>#N/A</v>
      </c>
      <c r="P14" t="e">
        <f>VLOOKUP(O14,product_IDs!$A$2:$B$3000,2,FALSE)</f>
        <v>#N/A</v>
      </c>
      <c r="R14" t="e">
        <f>VLOOKUP(Q14,product_IDs!$A$2:$B$3000,2,FALSE)</f>
        <v>#N/A</v>
      </c>
      <c r="T14" t="e">
        <f>VLOOKUP(S14,product_IDs!$A$2:$B$3000,2,FALSE)</f>
        <v>#N/A</v>
      </c>
    </row>
    <row r="15" spans="1:20" ht="90" x14ac:dyDescent="0.25">
      <c r="A15" t="s">
        <v>33</v>
      </c>
      <c r="B15" t="s">
        <v>14</v>
      </c>
      <c r="C15" t="str">
        <f t="shared" si="0"/>
        <v>s3_s5_s6_fixed_dome_camerasWall</v>
      </c>
      <c r="D15" s="2" t="s">
        <v>4548</v>
      </c>
      <c r="E15" t="s">
        <v>34</v>
      </c>
      <c r="F15">
        <f>VLOOKUP(E15,product_IDs!$A$2:$B$3000,2,FALSE)</f>
        <v>43151</v>
      </c>
      <c r="G15" t="s">
        <v>35</v>
      </c>
      <c r="H15">
        <f>VLOOKUP(G15,product_IDs!$A$2:$B$3000,2,FALSE)</f>
        <v>43131</v>
      </c>
      <c r="I15" t="s">
        <v>36</v>
      </c>
      <c r="J15">
        <f>VLOOKUP(I15,product_IDs!$A$2:$B$3000,2,FALSE)</f>
        <v>43011</v>
      </c>
      <c r="K15" t="s">
        <v>41</v>
      </c>
      <c r="L15">
        <f>VLOOKUP(K15,product_IDs!$A$2:$B$3000,2,FALSE)</f>
        <v>43121</v>
      </c>
      <c r="M15" t="s">
        <v>17</v>
      </c>
      <c r="N15">
        <f>VLOOKUP(M15,product_IDs!$A$2:$B$3000,2,FALSE)</f>
        <v>43101</v>
      </c>
      <c r="O15" t="s">
        <v>42</v>
      </c>
      <c r="P15">
        <f>VLOOKUP(O15,product_IDs!$A$2:$B$3000,2,FALSE)</f>
        <v>79961</v>
      </c>
      <c r="R15" t="e">
        <f>VLOOKUP(Q15,product_IDs!$A$2:$B$3000,2,FALSE)</f>
        <v>#N/A</v>
      </c>
      <c r="T15" t="e">
        <f>VLOOKUP(S15,product_IDs!$A$2:$B$3000,2,FALSE)</f>
        <v>#N/A</v>
      </c>
    </row>
    <row r="16" spans="1:20" x14ac:dyDescent="0.25">
      <c r="A16" t="s">
        <v>33</v>
      </c>
      <c r="B16" t="s">
        <v>10</v>
      </c>
      <c r="C16" t="str">
        <f t="shared" si="0"/>
        <v>s3_s5_s6_fixed_dome_camerasCeiling</v>
      </c>
      <c r="D16" s="2" t="s">
        <v>37</v>
      </c>
      <c r="E16" t="s">
        <v>34</v>
      </c>
      <c r="F16">
        <f>VLOOKUP(E16,product_IDs!$A$2:$B$3000,2,FALSE)</f>
        <v>43151</v>
      </c>
      <c r="H16" t="e">
        <f>VLOOKUP(G16,product_IDs!$A$2:$B$3000,2,FALSE)</f>
        <v>#N/A</v>
      </c>
      <c r="J16" t="e">
        <f>VLOOKUP(I16,product_IDs!$A$2:$B$3000,2,FALSE)</f>
        <v>#N/A</v>
      </c>
      <c r="L16" t="e">
        <f>VLOOKUP(K16,product_IDs!$A$2:$B$3000,2,FALSE)</f>
        <v>#N/A</v>
      </c>
      <c r="N16" t="e">
        <f>VLOOKUP(M16,product_IDs!$A$2:$B$3000,2,FALSE)</f>
        <v>#N/A</v>
      </c>
      <c r="P16" t="e">
        <f>VLOOKUP(O16,product_IDs!$A$2:$B$3000,2,FALSE)</f>
        <v>#N/A</v>
      </c>
      <c r="R16" t="e">
        <f>VLOOKUP(Q16,product_IDs!$A$2:$B$3000,2,FALSE)</f>
        <v>#N/A</v>
      </c>
      <c r="T16" t="e">
        <f>VLOOKUP(S16,product_IDs!$A$2:$B$3000,2,FALSE)</f>
        <v>#N/A</v>
      </c>
    </row>
    <row r="17" spans="1:20" s="43" customFormat="1" x14ac:dyDescent="0.25">
      <c r="A17" s="43" t="s">
        <v>33</v>
      </c>
      <c r="B17" s="43" t="s">
        <v>18</v>
      </c>
      <c r="C17" s="43" t="str">
        <f t="shared" si="0"/>
        <v>s3_s5_s6_fixed_dome_camerasPendant</v>
      </c>
      <c r="D17" s="44" t="s">
        <v>4418</v>
      </c>
      <c r="E17" s="43" t="s">
        <v>41</v>
      </c>
      <c r="F17" s="43">
        <f>VLOOKUP(E17,product_IDs!$A$2:$B$3000,2,FALSE)</f>
        <v>43121</v>
      </c>
      <c r="G17" s="43" t="s">
        <v>35</v>
      </c>
      <c r="H17" s="43">
        <f>VLOOKUP(G17,product_IDs!$A$2:$B$3000,2,FALSE)</f>
        <v>43131</v>
      </c>
      <c r="I17" s="43" t="s">
        <v>20</v>
      </c>
      <c r="J17" s="43">
        <f>VLOOKUP(I17,product_IDs!$A$2:$B$3000,2,FALSE)</f>
        <v>43111</v>
      </c>
      <c r="L17" s="43" t="e">
        <f>VLOOKUP(K17,product_IDs!$A$2:$B$3000,2,FALSE)</f>
        <v>#N/A</v>
      </c>
      <c r="N17" s="43" t="e">
        <f>VLOOKUP(M17,product_IDs!$A$2:$B$3000,2,FALSE)</f>
        <v>#N/A</v>
      </c>
      <c r="P17" s="43" t="e">
        <f>VLOOKUP(O17,product_IDs!$A$2:$B$3000,2,FALSE)</f>
        <v>#N/A</v>
      </c>
      <c r="R17" s="43" t="e">
        <f>VLOOKUP(Q17,product_IDs!$A$2:$B$3000,2,FALSE)</f>
        <v>#N/A</v>
      </c>
      <c r="T17" s="43" t="e">
        <f>VLOOKUP(S17,product_IDs!$A$2:$B$3000,2,FALSE)</f>
        <v>#N/A</v>
      </c>
    </row>
    <row r="18" spans="1:20" s="43" customFormat="1" ht="30" x14ac:dyDescent="0.25">
      <c r="A18" s="49" t="s">
        <v>4536</v>
      </c>
      <c r="B18" s="49" t="s">
        <v>14</v>
      </c>
      <c r="C18" s="49" t="str">
        <f t="shared" si="0"/>
        <v>s3_s5_s6_fixed_dome_cameras_whiteWall</v>
      </c>
      <c r="D18" s="50" t="s">
        <v>4537</v>
      </c>
      <c r="E18" s="43" t="s">
        <v>4280</v>
      </c>
      <c r="F18" s="43">
        <f>VLOOKUP(E18,product_IDs!$A$2:$B$3000,2,FALSE)</f>
        <v>85371</v>
      </c>
      <c r="G18" s="43" t="s">
        <v>4518</v>
      </c>
      <c r="H18" s="43">
        <f>VLOOKUP(G18,product_IDs!$A$2:$B$3000,2,FALSE)</f>
        <v>85466</v>
      </c>
      <c r="I18" s="43" t="s">
        <v>4525</v>
      </c>
      <c r="J18" s="43">
        <f>VLOOKUP(I18,product_IDs!$A$2:$B$3000,2,FALSE)</f>
        <v>88081</v>
      </c>
      <c r="L18" s="43" t="e">
        <f>VLOOKUP(K18,product_IDs!$A$2:$B$3000,2,FALSE)</f>
        <v>#N/A</v>
      </c>
      <c r="N18" s="43" t="e">
        <f>VLOOKUP(M18,product_IDs!$A$2:$B$3000,2,FALSE)</f>
        <v>#N/A</v>
      </c>
      <c r="P18" s="43" t="e">
        <f>VLOOKUP(O18,product_IDs!$A$2:$B$3000,2,FALSE)</f>
        <v>#N/A</v>
      </c>
      <c r="R18" s="43" t="e">
        <f>VLOOKUP(Q18,product_IDs!$A$2:$B$3000,2,FALSE)</f>
        <v>#N/A</v>
      </c>
      <c r="T18" s="43" t="e">
        <f>VLOOKUP(S18,product_IDs!$A$2:$B$3000,2,FALSE)</f>
        <v>#N/A</v>
      </c>
    </row>
    <row r="19" spans="1:20" s="43" customFormat="1" ht="30" x14ac:dyDescent="0.25">
      <c r="A19" s="49" t="s">
        <v>4536</v>
      </c>
      <c r="B19" s="49" t="s">
        <v>10</v>
      </c>
      <c r="C19" s="49" t="str">
        <f t="shared" si="0"/>
        <v>s3_s5_s6_fixed_dome_cameras_whiteCeiling</v>
      </c>
      <c r="D19" s="50" t="s">
        <v>4539</v>
      </c>
      <c r="E19" s="43" t="s">
        <v>4280</v>
      </c>
      <c r="F19" s="43">
        <f>VLOOKUP(E19,product_IDs!$A$2:$B$3000,2,FALSE)</f>
        <v>85371</v>
      </c>
      <c r="H19" s="43" t="e">
        <f>VLOOKUP(G19,product_IDs!$A$2:$B$3000,2,FALSE)</f>
        <v>#N/A</v>
      </c>
      <c r="J19" s="43" t="e">
        <f>VLOOKUP(I19,product_IDs!$A$2:$B$3000,2,FALSE)</f>
        <v>#N/A</v>
      </c>
      <c r="L19" s="43" t="e">
        <f>VLOOKUP(K19,product_IDs!$A$2:$B$3000,2,FALSE)</f>
        <v>#N/A</v>
      </c>
      <c r="N19" s="43" t="e">
        <f>VLOOKUP(M19,product_IDs!$A$2:$B$3000,2,FALSE)</f>
        <v>#N/A</v>
      </c>
      <c r="P19" s="43" t="e">
        <f>VLOOKUP(O19,product_IDs!$A$2:$B$3000,2,FALSE)</f>
        <v>#N/A</v>
      </c>
      <c r="R19" s="43" t="e">
        <f>VLOOKUP(Q19,product_IDs!$A$2:$B$3000,2,FALSE)</f>
        <v>#N/A</v>
      </c>
      <c r="T19" s="43" t="e">
        <f>VLOOKUP(S19,product_IDs!$A$2:$B$3000,2,FALSE)</f>
        <v>#N/A</v>
      </c>
    </row>
    <row r="20" spans="1:20" s="43" customFormat="1" x14ac:dyDescent="0.25">
      <c r="A20" s="49" t="s">
        <v>4536</v>
      </c>
      <c r="B20" s="49" t="s">
        <v>18</v>
      </c>
      <c r="C20" s="49" t="str">
        <f t="shared" si="0"/>
        <v>s3_s5_s6_fixed_dome_cameras_whitePendant</v>
      </c>
      <c r="D20" s="50" t="s">
        <v>4538</v>
      </c>
      <c r="E20" s="43" t="s">
        <v>4519</v>
      </c>
      <c r="F20" s="43">
        <f>VLOOKUP(E20,product_IDs!$A$2:$B$3000,2,FALSE)</f>
        <v>85306</v>
      </c>
      <c r="G20" s="43" t="s">
        <v>4525</v>
      </c>
      <c r="H20" s="43">
        <f>VLOOKUP(G20,product_IDs!$A$2:$B$3000,2,FALSE)</f>
        <v>88081</v>
      </c>
      <c r="J20" s="43" t="e">
        <f>VLOOKUP(I20,product_IDs!$A$2:$B$3000,2,FALSE)</f>
        <v>#N/A</v>
      </c>
      <c r="L20" s="43" t="e">
        <f>VLOOKUP(K20,product_IDs!$A$2:$B$3000,2,FALSE)</f>
        <v>#N/A</v>
      </c>
      <c r="N20" s="43" t="e">
        <f>VLOOKUP(M20,product_IDs!$A$2:$B$3000,2,FALSE)</f>
        <v>#N/A</v>
      </c>
      <c r="P20" s="43" t="e">
        <f>VLOOKUP(O20,product_IDs!$A$2:$B$3000,2,FALSE)</f>
        <v>#N/A</v>
      </c>
      <c r="R20" s="43" t="e">
        <f>VLOOKUP(Q20,product_IDs!$A$2:$B$3000,2,FALSE)</f>
        <v>#N/A</v>
      </c>
      <c r="T20" s="43" t="e">
        <f>VLOOKUP(S20,product_IDs!$A$2:$B$3000,2,FALSE)</f>
        <v>#N/A</v>
      </c>
    </row>
    <row r="21" spans="1:20" ht="75" x14ac:dyDescent="0.25">
      <c r="A21" t="s">
        <v>38</v>
      </c>
      <c r="B21" t="s">
        <v>14</v>
      </c>
      <c r="C21" t="str">
        <f t="shared" si="0"/>
        <v>s3_s4_indoor_domesWall</v>
      </c>
      <c r="D21" s="2" t="s">
        <v>4420</v>
      </c>
      <c r="E21" t="s">
        <v>39</v>
      </c>
      <c r="F21">
        <f>VLOOKUP(E21,product_IDs!$A$2:$B$3000,2,FALSE)</f>
        <v>43156</v>
      </c>
      <c r="G21" t="s">
        <v>40</v>
      </c>
      <c r="H21">
        <f>VLOOKUP(G21,product_IDs!$A$2:$B$3000,2,FALSE)</f>
        <v>43161</v>
      </c>
      <c r="I21" t="s">
        <v>41</v>
      </c>
      <c r="J21">
        <f>VLOOKUP(I21,product_IDs!$A$2:$B$3000,2,FALSE)</f>
        <v>43121</v>
      </c>
      <c r="K21" t="s">
        <v>17</v>
      </c>
      <c r="L21">
        <f>VLOOKUP(K21,product_IDs!$A$2:$B$3000,2,FALSE)</f>
        <v>43101</v>
      </c>
      <c r="M21" t="s">
        <v>42</v>
      </c>
      <c r="N21">
        <f>VLOOKUP(M21,product_IDs!$A$2:$B$3000,2,FALSE)</f>
        <v>79961</v>
      </c>
      <c r="O21" t="s">
        <v>36</v>
      </c>
      <c r="P21">
        <f>VLOOKUP(O21,product_IDs!$A$2:$B$3000,2,FALSE)</f>
        <v>43011</v>
      </c>
      <c r="Q21" t="s">
        <v>59</v>
      </c>
      <c r="R21">
        <f>VLOOKUP(Q21,product_IDs!$A$2:$B$3000,2,FALSE)</f>
        <v>43171</v>
      </c>
      <c r="S21" t="s">
        <v>60</v>
      </c>
      <c r="T21">
        <f>VLOOKUP(S21,product_IDs!$A$2:$B$3000,2,FALSE)</f>
        <v>61931</v>
      </c>
    </row>
    <row r="22" spans="1:20" ht="30" x14ac:dyDescent="0.25">
      <c r="A22" t="s">
        <v>38</v>
      </c>
      <c r="B22" t="s">
        <v>10</v>
      </c>
      <c r="C22" t="str">
        <f t="shared" si="0"/>
        <v>s3_s4_indoor_domesCeiling</v>
      </c>
      <c r="D22" s="2" t="s">
        <v>43</v>
      </c>
      <c r="E22" t="s">
        <v>39</v>
      </c>
      <c r="F22">
        <f>VLOOKUP(E22,product_IDs!$A$2:$B$3000,2,FALSE)</f>
        <v>43156</v>
      </c>
      <c r="G22" t="s">
        <v>40</v>
      </c>
      <c r="H22">
        <f>VLOOKUP(G22,product_IDs!$A$2:$B$3000,2,FALSE)</f>
        <v>43161</v>
      </c>
      <c r="J22" t="e">
        <f>VLOOKUP(I22,product_IDs!$A$2:$B$3000,2,FALSE)</f>
        <v>#N/A</v>
      </c>
      <c r="L22" t="e">
        <f>VLOOKUP(K22,product_IDs!$A$2:$B$3000,2,FALSE)</f>
        <v>#N/A</v>
      </c>
      <c r="N22" t="e">
        <f>VLOOKUP(M22,product_IDs!$A$2:$B$3000,2,FALSE)</f>
        <v>#N/A</v>
      </c>
      <c r="P22" t="e">
        <f>VLOOKUP(O22,product_IDs!$A$2:$B$3000,2,FALSE)</f>
        <v>#N/A</v>
      </c>
      <c r="R22" t="e">
        <f>VLOOKUP(Q22,product_IDs!$A$2:$B$3000,2,FALSE)</f>
        <v>#N/A</v>
      </c>
      <c r="T22" t="e">
        <f>VLOOKUP(S22,product_IDs!$A$2:$B$3000,2,FALSE)</f>
        <v>#N/A</v>
      </c>
    </row>
    <row r="23" spans="1:20" x14ac:dyDescent="0.25">
      <c r="A23" t="s">
        <v>38</v>
      </c>
      <c r="B23" t="s">
        <v>18</v>
      </c>
      <c r="C23" t="str">
        <f t="shared" si="0"/>
        <v>s3_s4_indoor_domesPendant</v>
      </c>
      <c r="D23" s="2" t="s">
        <v>44</v>
      </c>
      <c r="E23" t="s">
        <v>41</v>
      </c>
      <c r="F23">
        <f>VLOOKUP(E23,product_IDs!$A$2:$B$3000,2,FALSE)</f>
        <v>43121</v>
      </c>
      <c r="G23" t="s">
        <v>20</v>
      </c>
      <c r="H23">
        <f>VLOOKUP(G23,product_IDs!$A$2:$B$3000,2,FALSE)</f>
        <v>43111</v>
      </c>
      <c r="J23" t="e">
        <f>VLOOKUP(I23,product_IDs!$A$2:$B$3000,2,FALSE)</f>
        <v>#N/A</v>
      </c>
      <c r="L23" t="e">
        <f>VLOOKUP(K23,product_IDs!$A$2:$B$3000,2,FALSE)</f>
        <v>#N/A</v>
      </c>
      <c r="N23" t="e">
        <f>VLOOKUP(M23,product_IDs!$A$2:$B$3000,2,FALSE)</f>
        <v>#N/A</v>
      </c>
      <c r="P23" t="e">
        <f>VLOOKUP(O23,product_IDs!$A$2:$B$3000,2,FALSE)</f>
        <v>#N/A</v>
      </c>
      <c r="R23" t="e">
        <f>VLOOKUP(Q23,product_IDs!$A$2:$B$3000,2,FALSE)</f>
        <v>#N/A</v>
      </c>
      <c r="T23" t="e">
        <f>VLOOKUP(S23,product_IDs!$A$2:$B$3000,2,FALSE)</f>
        <v>#N/A</v>
      </c>
    </row>
    <row r="24" spans="1:20" ht="45" x14ac:dyDescent="0.25">
      <c r="A24" t="s">
        <v>45</v>
      </c>
      <c r="B24" t="s">
        <v>46</v>
      </c>
      <c r="C24" t="str">
        <f t="shared" si="0"/>
        <v>ip_box_camerasIndoor ceiling</v>
      </c>
      <c r="D24" s="2" t="s">
        <v>47</v>
      </c>
      <c r="E24" t="s">
        <v>48</v>
      </c>
      <c r="F24">
        <f>VLOOKUP(E24,product_IDs!$A$2:$B$3000,2,FALSE)</f>
        <v>47941</v>
      </c>
      <c r="G24" t="s">
        <v>49</v>
      </c>
      <c r="H24">
        <f>VLOOKUP(G24,product_IDs!$A$2:$B$3000,2,FALSE)</f>
        <v>43096</v>
      </c>
      <c r="I24" t="s">
        <v>50</v>
      </c>
      <c r="J24">
        <f>VLOOKUP(I24,product_IDs!$A$2:$B$3000,2,FALSE)</f>
        <v>83841</v>
      </c>
      <c r="L24" t="e">
        <f>VLOOKUP(K24,product_IDs!$A$2:$B$3000,2,FALSE)</f>
        <v>#N/A</v>
      </c>
      <c r="N24" t="e">
        <f>VLOOKUP(M24,product_IDs!$A$2:$B$3000,2,FALSE)</f>
        <v>#N/A</v>
      </c>
      <c r="P24" t="e">
        <f>VLOOKUP(O24,product_IDs!$A$2:$B$3000,2,FALSE)</f>
        <v>#N/A</v>
      </c>
      <c r="R24" t="e">
        <f>VLOOKUP(Q24,product_IDs!$A$2:$B$3000,2,FALSE)</f>
        <v>#N/A</v>
      </c>
      <c r="T24" t="e">
        <f>VLOOKUP(S24,product_IDs!$A$2:$B$3000,2,FALSE)</f>
        <v>#N/A</v>
      </c>
    </row>
    <row r="25" spans="1:20" ht="30" x14ac:dyDescent="0.25">
      <c r="A25" t="s">
        <v>45</v>
      </c>
      <c r="B25" t="s">
        <v>51</v>
      </c>
      <c r="C25" t="str">
        <f t="shared" si="0"/>
        <v>ip_box_camerasIndoor wall</v>
      </c>
      <c r="D25" s="2" t="s">
        <v>52</v>
      </c>
      <c r="E25" t="s">
        <v>48</v>
      </c>
      <c r="F25">
        <f>VLOOKUP(E25,product_IDs!$A$2:$B$3000,2,FALSE)</f>
        <v>47941</v>
      </c>
      <c r="G25" t="s">
        <v>49</v>
      </c>
      <c r="H25">
        <f>VLOOKUP(G25,product_IDs!$A$2:$B$3000,2,FALSE)</f>
        <v>43096</v>
      </c>
      <c r="J25" t="e">
        <f>VLOOKUP(I25,product_IDs!$A$2:$B$3000,2,FALSE)</f>
        <v>#N/A</v>
      </c>
      <c r="L25" t="e">
        <f>VLOOKUP(K25,product_IDs!$A$2:$B$3000,2,FALSE)</f>
        <v>#N/A</v>
      </c>
      <c r="N25" t="e">
        <f>VLOOKUP(M25,product_IDs!$A$2:$B$3000,2,FALSE)</f>
        <v>#N/A</v>
      </c>
      <c r="P25" t="e">
        <f>VLOOKUP(O25,product_IDs!$A$2:$B$3000,2,FALSE)</f>
        <v>#N/A</v>
      </c>
      <c r="R25" t="e">
        <f>VLOOKUP(Q25,product_IDs!$A$2:$B$3000,2,FALSE)</f>
        <v>#N/A</v>
      </c>
      <c r="T25" t="e">
        <f>VLOOKUP(S25,product_IDs!$A$2:$B$3000,2,FALSE)</f>
        <v>#N/A</v>
      </c>
    </row>
    <row r="26" spans="1:20" x14ac:dyDescent="0.25">
      <c r="A26" t="s">
        <v>45</v>
      </c>
      <c r="B26" t="s">
        <v>53</v>
      </c>
      <c r="C26" t="str">
        <f t="shared" si="0"/>
        <v>ip_box_camerasOutdoor</v>
      </c>
      <c r="D26" s="2" t="s">
        <v>54</v>
      </c>
      <c r="E26" t="s">
        <v>55</v>
      </c>
      <c r="F26">
        <f>VLOOKUP(E26,product_IDs!$A$2:$B$3000,2,FALSE)</f>
        <v>81471</v>
      </c>
      <c r="H26" t="e">
        <f>VLOOKUP(G26,product_IDs!$A$2:$B$3000,2,FALSE)</f>
        <v>#N/A</v>
      </c>
      <c r="J26" t="e">
        <f>VLOOKUP(I26,product_IDs!$A$2:$B$3000,2,FALSE)</f>
        <v>#N/A</v>
      </c>
      <c r="L26" t="e">
        <f>VLOOKUP(K26,product_IDs!$A$2:$B$3000,2,FALSE)</f>
        <v>#N/A</v>
      </c>
      <c r="N26" t="e">
        <f>VLOOKUP(M26,product_IDs!$A$2:$B$3000,2,FALSE)</f>
        <v>#N/A</v>
      </c>
      <c r="P26" t="e">
        <f>VLOOKUP(O26,product_IDs!$A$2:$B$3000,2,FALSE)</f>
        <v>#N/A</v>
      </c>
      <c r="R26" t="e">
        <f>VLOOKUP(Q26,product_IDs!$A$2:$B$3000,2,FALSE)</f>
        <v>#N/A</v>
      </c>
      <c r="T26" t="e">
        <f>VLOOKUP(S26,product_IDs!$A$2:$B$3000,2,FALSE)</f>
        <v>#N/A</v>
      </c>
    </row>
    <row r="27" spans="1:20" ht="45" x14ac:dyDescent="0.25">
      <c r="A27" t="s">
        <v>56</v>
      </c>
      <c r="B27" t="s">
        <v>14</v>
      </c>
      <c r="C27" t="str">
        <f t="shared" si="0"/>
        <v>s4_outdoor_domesWall</v>
      </c>
      <c r="D27" s="2" t="s">
        <v>57</v>
      </c>
      <c r="E27" t="s">
        <v>58</v>
      </c>
      <c r="F27">
        <f>VLOOKUP(E27,product_IDs!$A$2:$B$3000,2,FALSE)</f>
        <v>43116</v>
      </c>
      <c r="G27" t="s">
        <v>17</v>
      </c>
      <c r="H27">
        <f>VLOOKUP(G27,product_IDs!$A$2:$B$3000,2,FALSE)</f>
        <v>43101</v>
      </c>
      <c r="I27" t="s">
        <v>42</v>
      </c>
      <c r="J27">
        <f>VLOOKUP(I27,product_IDs!$A$2:$B$3000,2,FALSE)</f>
        <v>79961</v>
      </c>
      <c r="K27" t="s">
        <v>59</v>
      </c>
      <c r="L27">
        <f>VLOOKUP(K27,product_IDs!$A$2:$B$3000,2,FALSE)</f>
        <v>43171</v>
      </c>
      <c r="M27" t="s">
        <v>60</v>
      </c>
      <c r="N27">
        <f>VLOOKUP(M27,product_IDs!$A$2:$B$3000,2,FALSE)</f>
        <v>61931</v>
      </c>
      <c r="P27" t="e">
        <f>VLOOKUP(O27,product_IDs!$A$2:$B$3000,2,FALSE)</f>
        <v>#N/A</v>
      </c>
      <c r="R27" t="e">
        <f>VLOOKUP(Q27,product_IDs!$A$2:$B$3000,2,FALSE)</f>
        <v>#N/A</v>
      </c>
      <c r="T27" t="e">
        <f>VLOOKUP(S27,product_IDs!$A$2:$B$3000,2,FALSE)</f>
        <v>#N/A</v>
      </c>
    </row>
    <row r="28" spans="1:20" x14ac:dyDescent="0.25">
      <c r="A28" t="s">
        <v>56</v>
      </c>
      <c r="B28" t="s">
        <v>18</v>
      </c>
      <c r="C28" t="str">
        <f t="shared" si="0"/>
        <v>s4_outdoor_domesPendant</v>
      </c>
      <c r="D28" s="2" t="s">
        <v>61</v>
      </c>
      <c r="E28" t="s">
        <v>58</v>
      </c>
      <c r="F28">
        <f>VLOOKUP(E28,product_IDs!$A$2:$B$3000,2,FALSE)</f>
        <v>43116</v>
      </c>
      <c r="G28" t="s">
        <v>20</v>
      </c>
      <c r="H28">
        <f>VLOOKUP(G28,product_IDs!$A$2:$B$3000,2,FALSE)</f>
        <v>43111</v>
      </c>
      <c r="J28" t="e">
        <f>VLOOKUP(I28,product_IDs!$A$2:$B$3000,2,FALSE)</f>
        <v>#N/A</v>
      </c>
      <c r="L28" t="e">
        <f>VLOOKUP(K28,product_IDs!$A$2:$B$3000,2,FALSE)</f>
        <v>#N/A</v>
      </c>
      <c r="N28" t="e">
        <f>VLOOKUP(M28,product_IDs!$A$2:$B$3000,2,FALSE)</f>
        <v>#N/A</v>
      </c>
      <c r="P28" t="e">
        <f>VLOOKUP(O28,product_IDs!$A$2:$B$3000,2,FALSE)</f>
        <v>#N/A</v>
      </c>
      <c r="R28" t="e">
        <f>VLOOKUP(Q28,product_IDs!$A$2:$B$3000,2,FALSE)</f>
        <v>#N/A</v>
      </c>
      <c r="T28" t="e">
        <f>VLOOKUP(S28,product_IDs!$A$2:$B$3000,2,FALSE)</f>
        <v>#N/A</v>
      </c>
    </row>
    <row r="29" spans="1:20" x14ac:dyDescent="0.25">
      <c r="A29" t="s">
        <v>62</v>
      </c>
      <c r="B29" t="s">
        <v>26</v>
      </c>
      <c r="C29" t="str">
        <f t="shared" si="0"/>
        <v>s6_s7_bullet_camerasPole</v>
      </c>
      <c r="D29" s="2" t="s">
        <v>63</v>
      </c>
      <c r="E29" t="s">
        <v>64</v>
      </c>
      <c r="F29">
        <f>VLOOKUP(E29,product_IDs!$A$2:$B$3000,2,FALSE)</f>
        <v>82266</v>
      </c>
      <c r="H29" t="e">
        <f>VLOOKUP(G29,product_IDs!$A$2:$B$3000,2,FALSE)</f>
        <v>#N/A</v>
      </c>
      <c r="J29" t="e">
        <f>VLOOKUP(I29,product_IDs!$A$2:$B$3000,2,FALSE)</f>
        <v>#N/A</v>
      </c>
      <c r="L29" t="e">
        <f>VLOOKUP(K29,product_IDs!$A$2:$B$3000,2,FALSE)</f>
        <v>#N/A</v>
      </c>
      <c r="N29" t="e">
        <f>VLOOKUP(M29,product_IDs!$A$2:$B$3000,2,FALSE)</f>
        <v>#N/A</v>
      </c>
      <c r="P29" t="e">
        <f>VLOOKUP(O29,product_IDs!$A$2:$B$3000,2,FALSE)</f>
        <v>#N/A</v>
      </c>
      <c r="R29" t="e">
        <f>VLOOKUP(Q29,product_IDs!$A$2:$B$3000,2,FALSE)</f>
        <v>#N/A</v>
      </c>
      <c r="T29" t="e">
        <f>VLOOKUP(S29,product_IDs!$A$2:$B$3000,2,FALSE)</f>
        <v>#N/A</v>
      </c>
    </row>
    <row r="30" spans="1:20" x14ac:dyDescent="0.25">
      <c r="A30" t="s">
        <v>62</v>
      </c>
      <c r="B30" t="s">
        <v>28</v>
      </c>
      <c r="C30" t="str">
        <f t="shared" si="0"/>
        <v>s6_s7_bullet_camerasCorner</v>
      </c>
      <c r="D30" s="2" t="s">
        <v>65</v>
      </c>
      <c r="E30" t="s">
        <v>66</v>
      </c>
      <c r="F30">
        <f>VLOOKUP(E30,product_IDs!$A$2:$B$3000,2,FALSE)</f>
        <v>82271</v>
      </c>
      <c r="H30" t="e">
        <f>VLOOKUP(G30,product_IDs!$A$2:$B$3000,2,FALSE)</f>
        <v>#N/A</v>
      </c>
      <c r="J30" t="e">
        <f>VLOOKUP(I30,product_IDs!$A$2:$B$3000,2,FALSE)</f>
        <v>#N/A</v>
      </c>
      <c r="L30" t="e">
        <f>VLOOKUP(K30,product_IDs!$A$2:$B$3000,2,FALSE)</f>
        <v>#N/A</v>
      </c>
      <c r="N30" t="e">
        <f>VLOOKUP(M30,product_IDs!$A$2:$B$3000,2,FALSE)</f>
        <v>#N/A</v>
      </c>
      <c r="P30" t="e">
        <f>VLOOKUP(O30,product_IDs!$A$2:$B$3000,2,FALSE)</f>
        <v>#N/A</v>
      </c>
      <c r="R30" t="e">
        <f>VLOOKUP(Q30,product_IDs!$A$2:$B$3000,2,FALSE)</f>
        <v>#N/A</v>
      </c>
      <c r="T30" t="e">
        <f>VLOOKUP(S30,product_IDs!$A$2:$B$3000,2,FALSE)</f>
        <v>#N/A</v>
      </c>
    </row>
    <row r="31" spans="1:20" x14ac:dyDescent="0.25">
      <c r="A31" t="s">
        <v>67</v>
      </c>
      <c r="B31" t="s">
        <v>14</v>
      </c>
      <c r="C31" t="str">
        <f t="shared" si="0"/>
        <v>s6_vf_domesWall</v>
      </c>
      <c r="D31" s="2" t="s">
        <v>68</v>
      </c>
      <c r="E31" t="s">
        <v>69</v>
      </c>
      <c r="F31">
        <f>VLOOKUP(E31,product_IDs!$A$2:$B$3000,2,FALSE)</f>
        <v>79971</v>
      </c>
      <c r="G31" t="s">
        <v>17</v>
      </c>
      <c r="H31">
        <f>VLOOKUP(G31,product_IDs!$A$2:$B$3000,2,FALSE)</f>
        <v>43101</v>
      </c>
      <c r="I31" t="s">
        <v>42</v>
      </c>
      <c r="J31">
        <f>VLOOKUP(I31,product_IDs!$A$2:$B$3000,2,FALSE)</f>
        <v>79961</v>
      </c>
      <c r="L31" t="e">
        <f>VLOOKUP(K31,product_IDs!$A$2:$B$3000,2,FALSE)</f>
        <v>#N/A</v>
      </c>
      <c r="N31" t="e">
        <f>VLOOKUP(M31,product_IDs!$A$2:$B$3000,2,FALSE)</f>
        <v>#N/A</v>
      </c>
      <c r="P31" t="e">
        <f>VLOOKUP(O31,product_IDs!$A$2:$B$3000,2,FALSE)</f>
        <v>#N/A</v>
      </c>
      <c r="R31" t="e">
        <f>VLOOKUP(Q31,product_IDs!$A$2:$B$3000,2,FALSE)</f>
        <v>#N/A</v>
      </c>
      <c r="T31" t="e">
        <f>VLOOKUP(S31,product_IDs!$A$2:$B$3000,2,FALSE)</f>
        <v>#N/A</v>
      </c>
    </row>
    <row r="32" spans="1:20" x14ac:dyDescent="0.25">
      <c r="A32" t="s">
        <v>67</v>
      </c>
      <c r="B32" t="s">
        <v>18</v>
      </c>
      <c r="C32" t="str">
        <f t="shared" si="0"/>
        <v>s6_vf_domesPendant</v>
      </c>
      <c r="D32" s="2" t="s">
        <v>70</v>
      </c>
      <c r="E32" t="s">
        <v>69</v>
      </c>
      <c r="F32">
        <f>VLOOKUP(E32,product_IDs!$A$2:$B$3000,2,FALSE)</f>
        <v>79971</v>
      </c>
      <c r="G32" t="s">
        <v>20</v>
      </c>
      <c r="H32">
        <f>VLOOKUP(G32,product_IDs!$A$2:$B$3000,2,FALSE)</f>
        <v>43111</v>
      </c>
      <c r="J32" t="e">
        <f>VLOOKUP(I32,product_IDs!$A$2:$B$3000,2,FALSE)</f>
        <v>#N/A</v>
      </c>
      <c r="L32" t="e">
        <f>VLOOKUP(K32,product_IDs!$A$2:$B$3000,2,FALSE)</f>
        <v>#N/A</v>
      </c>
      <c r="N32" t="e">
        <f>VLOOKUP(M32,product_IDs!$A$2:$B$3000,2,FALSE)</f>
        <v>#N/A</v>
      </c>
      <c r="P32" t="e">
        <f>VLOOKUP(O32,product_IDs!$A$2:$B$3000,2,FALSE)</f>
        <v>#N/A</v>
      </c>
      <c r="R32" t="e">
        <f>VLOOKUP(Q32,product_IDs!$A$2:$B$3000,2,FALSE)</f>
        <v>#N/A</v>
      </c>
      <c r="T32" t="e">
        <f>VLOOKUP(S32,product_IDs!$A$2:$B$3000,2,FALSE)</f>
        <v>#N/A</v>
      </c>
    </row>
    <row r="33" spans="1:20" x14ac:dyDescent="0.25">
      <c r="A33" t="s">
        <v>67</v>
      </c>
      <c r="B33" t="s">
        <v>71</v>
      </c>
      <c r="C33" t="str">
        <f t="shared" si="0"/>
        <v>s6_vf_domesFlush</v>
      </c>
      <c r="D33" s="2" t="s">
        <v>72</v>
      </c>
      <c r="E33" t="s">
        <v>73</v>
      </c>
      <c r="F33">
        <f>VLOOKUP(E33,product_IDs!$A$2:$B$3000,2,FALSE)</f>
        <v>81606</v>
      </c>
      <c r="H33" t="e">
        <f>VLOOKUP(G33,product_IDs!$A$2:$B$3000,2,FALSE)</f>
        <v>#N/A</v>
      </c>
      <c r="J33" t="e">
        <f>VLOOKUP(I33,product_IDs!$A$2:$B$3000,2,FALSE)</f>
        <v>#N/A</v>
      </c>
      <c r="L33" t="e">
        <f>VLOOKUP(K33,product_IDs!$A$2:$B$3000,2,FALSE)</f>
        <v>#N/A</v>
      </c>
      <c r="N33" t="e">
        <f>VLOOKUP(M33,product_IDs!$A$2:$B$3000,2,FALSE)</f>
        <v>#N/A</v>
      </c>
      <c r="P33" t="e">
        <f>VLOOKUP(O33,product_IDs!$A$2:$B$3000,2,FALSE)</f>
        <v>#N/A</v>
      </c>
      <c r="R33" t="e">
        <f>VLOOKUP(Q33,product_IDs!$A$2:$B$3000,2,FALSE)</f>
        <v>#N/A</v>
      </c>
      <c r="T33" t="e">
        <f>VLOOKUP(S33,product_IDs!$A$2:$B$3000,2,FALSE)</f>
        <v>#N/A</v>
      </c>
    </row>
    <row r="34" spans="1:20" x14ac:dyDescent="0.25">
      <c r="A34" t="s">
        <v>67</v>
      </c>
      <c r="B34" s="43" t="s">
        <v>26</v>
      </c>
      <c r="C34" s="43" t="str">
        <f t="shared" si="0"/>
        <v>s6_vf_domesPole</v>
      </c>
      <c r="D34" s="2" t="s">
        <v>4599</v>
      </c>
      <c r="E34" t="s">
        <v>17</v>
      </c>
      <c r="F34">
        <f>VLOOKUP(E34,product_IDs!$A$2:$B$3000,2,FALSE)</f>
        <v>43101</v>
      </c>
      <c r="G34" t="s">
        <v>4398</v>
      </c>
      <c r="H34">
        <f>VLOOKUP(G34,product_IDs!$A$2:$B$3000,2,FALSE)</f>
        <v>85456</v>
      </c>
      <c r="I34" t="s">
        <v>69</v>
      </c>
      <c r="J34">
        <f>VLOOKUP(I34,product_IDs!$A$2:$B$3000,2,FALSE)</f>
        <v>79971</v>
      </c>
      <c r="L34" t="e">
        <f>VLOOKUP(K34,product_IDs!$A$2:$B$3000,2,FALSE)</f>
        <v>#N/A</v>
      </c>
      <c r="N34" t="e">
        <f>VLOOKUP(M34,product_IDs!$A$2:$B$3000,2,FALSE)</f>
        <v>#N/A</v>
      </c>
      <c r="P34" t="e">
        <f>VLOOKUP(O34,product_IDs!$A$2:$B$3000,2,FALSE)</f>
        <v>#N/A</v>
      </c>
      <c r="R34" t="e">
        <f>VLOOKUP(Q34,product_IDs!$A$2:$B$3000,2,FALSE)</f>
        <v>#N/A</v>
      </c>
      <c r="T34" t="e">
        <f>VLOOKUP(S34,product_IDs!$A$2:$B$3000,2,FALSE)</f>
        <v>#N/A</v>
      </c>
    </row>
    <row r="35" spans="1:20" x14ac:dyDescent="0.25">
      <c r="A35" t="s">
        <v>67</v>
      </c>
      <c r="B35" s="43" t="s">
        <v>28</v>
      </c>
      <c r="C35" s="43" t="str">
        <f t="shared" si="0"/>
        <v>s6_vf_domesCorner</v>
      </c>
      <c r="D35" s="2" t="s">
        <v>4600</v>
      </c>
      <c r="E35" t="s">
        <v>17</v>
      </c>
      <c r="F35">
        <f>VLOOKUP(E35,product_IDs!$A$2:$B$3000,2,FALSE)</f>
        <v>43101</v>
      </c>
      <c r="G35" t="s">
        <v>30</v>
      </c>
      <c r="H35">
        <f>VLOOKUP(G35,product_IDs!$A$2:$B$3000,2,FALSE)</f>
        <v>43021</v>
      </c>
      <c r="I35" t="s">
        <v>69</v>
      </c>
      <c r="J35">
        <f>VLOOKUP(I35,product_IDs!$A$2:$B$3000,2,FALSE)</f>
        <v>79971</v>
      </c>
      <c r="L35" t="e">
        <f>VLOOKUP(K35,product_IDs!$A$2:$B$3000,2,FALSE)</f>
        <v>#N/A</v>
      </c>
      <c r="N35" t="e">
        <f>VLOOKUP(M35,product_IDs!$A$2:$B$3000,2,FALSE)</f>
        <v>#N/A</v>
      </c>
      <c r="P35" t="e">
        <f>VLOOKUP(O35,product_IDs!$A$2:$B$3000,2,FALSE)</f>
        <v>#N/A</v>
      </c>
      <c r="R35" t="e">
        <f>VLOOKUP(Q35,product_IDs!$A$2:$B$3000,2,FALSE)</f>
        <v>#N/A</v>
      </c>
      <c r="T35" t="e">
        <f>VLOOKUP(S35,product_IDs!$A$2:$B$3000,2,FALSE)</f>
        <v>#N/A</v>
      </c>
    </row>
    <row r="36" spans="1:20" ht="30" x14ac:dyDescent="0.25">
      <c r="A36" t="s">
        <v>74</v>
      </c>
      <c r="B36" s="43" t="s">
        <v>14</v>
      </c>
      <c r="C36" s="43" t="str">
        <f t="shared" si="0"/>
        <v>s6_vf_h_domesWall</v>
      </c>
      <c r="D36" s="2" t="s">
        <v>75</v>
      </c>
      <c r="E36" t="s">
        <v>76</v>
      </c>
      <c r="F36">
        <f>VLOOKUP(E36,product_IDs!$A$2:$B$3000,2,FALSE)</f>
        <v>83111</v>
      </c>
      <c r="G36" t="s">
        <v>69</v>
      </c>
      <c r="H36">
        <f>VLOOKUP(G36,product_IDs!$A$2:$B$3000,2,FALSE)</f>
        <v>79971</v>
      </c>
      <c r="I36" t="s">
        <v>17</v>
      </c>
      <c r="J36">
        <f>VLOOKUP(I36,product_IDs!$A$2:$B$3000,2,FALSE)</f>
        <v>43101</v>
      </c>
      <c r="K36" t="s">
        <v>42</v>
      </c>
      <c r="L36">
        <f>VLOOKUP(K36,product_IDs!$A$2:$B$3000,2,FALSE)</f>
        <v>79961</v>
      </c>
      <c r="N36" t="e">
        <f>VLOOKUP(M36,product_IDs!$A$2:$B$3000,2,FALSE)</f>
        <v>#N/A</v>
      </c>
      <c r="P36" t="e">
        <f>VLOOKUP(O36,product_IDs!$A$2:$B$3000,2,FALSE)</f>
        <v>#N/A</v>
      </c>
      <c r="R36" t="e">
        <f>VLOOKUP(Q36,product_IDs!$A$2:$B$3000,2,FALSE)</f>
        <v>#N/A</v>
      </c>
      <c r="T36" t="e">
        <f>VLOOKUP(S36,product_IDs!$A$2:$B$3000,2,FALSE)</f>
        <v>#N/A</v>
      </c>
    </row>
    <row r="37" spans="1:20" x14ac:dyDescent="0.25">
      <c r="A37" t="s">
        <v>74</v>
      </c>
      <c r="B37" s="43" t="s">
        <v>10</v>
      </c>
      <c r="C37" s="43" t="str">
        <f t="shared" si="0"/>
        <v>s6_vf_h_domesCeiling</v>
      </c>
      <c r="D37" s="2" t="s">
        <v>77</v>
      </c>
      <c r="E37" t="s">
        <v>76</v>
      </c>
      <c r="F37">
        <f>VLOOKUP(E37,product_IDs!$A$2:$B$3000,2,FALSE)</f>
        <v>83111</v>
      </c>
      <c r="H37" t="e">
        <f>VLOOKUP(G37,product_IDs!$A$2:$B$3000,2,FALSE)</f>
        <v>#N/A</v>
      </c>
      <c r="J37" t="e">
        <f>VLOOKUP(I37,product_IDs!$A$2:$B$3000,2,FALSE)</f>
        <v>#N/A</v>
      </c>
      <c r="L37" t="e">
        <f>VLOOKUP(K37,product_IDs!$A$2:$B$3000,2,FALSE)</f>
        <v>#N/A</v>
      </c>
      <c r="N37" t="e">
        <f>VLOOKUP(M37,product_IDs!$A$2:$B$3000,2,FALSE)</f>
        <v>#N/A</v>
      </c>
      <c r="P37" t="e">
        <f>VLOOKUP(O37,product_IDs!$A$2:$B$3000,2,FALSE)</f>
        <v>#N/A</v>
      </c>
      <c r="R37" t="e">
        <f>VLOOKUP(Q37,product_IDs!$A$2:$B$3000,2,FALSE)</f>
        <v>#N/A</v>
      </c>
      <c r="T37" t="e">
        <f>VLOOKUP(S37,product_IDs!$A$2:$B$3000,2,FALSE)</f>
        <v>#N/A</v>
      </c>
    </row>
    <row r="38" spans="1:20" x14ac:dyDescent="0.25">
      <c r="A38" t="s">
        <v>74</v>
      </c>
      <c r="B38" s="43" t="s">
        <v>18</v>
      </c>
      <c r="C38" s="43" t="str">
        <f t="shared" si="0"/>
        <v>s6_vf_h_domesPendant</v>
      </c>
      <c r="D38" s="2" t="s">
        <v>70</v>
      </c>
      <c r="E38" t="s">
        <v>69</v>
      </c>
      <c r="F38">
        <f>VLOOKUP(E38,product_IDs!$A$2:$B$3000,2,FALSE)</f>
        <v>79971</v>
      </c>
      <c r="G38" t="s">
        <v>20</v>
      </c>
      <c r="H38">
        <f>VLOOKUP(G38,product_IDs!$A$2:$B$3000,2,FALSE)</f>
        <v>43111</v>
      </c>
      <c r="J38" t="e">
        <f>VLOOKUP(I38,product_IDs!$A$2:$B$3000,2,FALSE)</f>
        <v>#N/A</v>
      </c>
      <c r="L38" t="e">
        <f>VLOOKUP(K38,product_IDs!$A$2:$B$3000,2,FALSE)</f>
        <v>#N/A</v>
      </c>
      <c r="N38" t="e">
        <f>VLOOKUP(M38,product_IDs!$A$2:$B$3000,2,FALSE)</f>
        <v>#N/A</v>
      </c>
      <c r="P38" t="e">
        <f>VLOOKUP(O38,product_IDs!$A$2:$B$3000,2,FALSE)</f>
        <v>#N/A</v>
      </c>
      <c r="R38" t="e">
        <f>VLOOKUP(Q38,product_IDs!$A$2:$B$3000,2,FALSE)</f>
        <v>#N/A</v>
      </c>
      <c r="T38" t="e">
        <f>VLOOKUP(S38,product_IDs!$A$2:$B$3000,2,FALSE)</f>
        <v>#N/A</v>
      </c>
    </row>
    <row r="39" spans="1:20" x14ac:dyDescent="0.25">
      <c r="A39" t="s">
        <v>74</v>
      </c>
      <c r="B39" s="43" t="s">
        <v>71</v>
      </c>
      <c r="C39" s="43" t="str">
        <f t="shared" si="0"/>
        <v>s6_vf_h_domesFlush</v>
      </c>
      <c r="D39" s="2" t="s">
        <v>78</v>
      </c>
      <c r="E39" t="s">
        <v>79</v>
      </c>
      <c r="F39">
        <f>VLOOKUP(E39,product_IDs!$A$2:$B$3000,2,FALSE)</f>
        <v>83106</v>
      </c>
      <c r="H39" t="e">
        <f>VLOOKUP(G39,product_IDs!$A$2:$B$3000,2,FALSE)</f>
        <v>#N/A</v>
      </c>
      <c r="J39" t="e">
        <f>VLOOKUP(I39,product_IDs!$A$2:$B$3000,2,FALSE)</f>
        <v>#N/A</v>
      </c>
      <c r="L39" t="e">
        <f>VLOOKUP(K39,product_IDs!$A$2:$B$3000,2,FALSE)</f>
        <v>#N/A</v>
      </c>
      <c r="N39" t="e">
        <f>VLOOKUP(M39,product_IDs!$A$2:$B$3000,2,FALSE)</f>
        <v>#N/A</v>
      </c>
      <c r="P39" t="e">
        <f>VLOOKUP(O39,product_IDs!$A$2:$B$3000,2,FALSE)</f>
        <v>#N/A</v>
      </c>
      <c r="R39" t="e">
        <f>VLOOKUP(Q39,product_IDs!$A$2:$B$3000,2,FALSE)</f>
        <v>#N/A</v>
      </c>
      <c r="T39" t="e">
        <f>VLOOKUP(S39,product_IDs!$A$2:$B$3000,2,FALSE)</f>
        <v>#N/A</v>
      </c>
    </row>
    <row r="40" spans="1:20" x14ac:dyDescent="0.25">
      <c r="A40" t="s">
        <v>74</v>
      </c>
      <c r="B40" s="43" t="s">
        <v>26</v>
      </c>
      <c r="C40" s="43" t="str">
        <f t="shared" si="0"/>
        <v>s6_vf_h_domesPole</v>
      </c>
      <c r="D40" s="2" t="s">
        <v>4599</v>
      </c>
      <c r="E40" t="s">
        <v>17</v>
      </c>
      <c r="F40">
        <f>VLOOKUP(E40,product_IDs!$A$2:$B$3000,2,FALSE)</f>
        <v>43101</v>
      </c>
      <c r="G40" t="s">
        <v>4398</v>
      </c>
      <c r="H40">
        <f>VLOOKUP(G40,product_IDs!$A$2:$B$3000,2,FALSE)</f>
        <v>85456</v>
      </c>
      <c r="I40" t="s">
        <v>69</v>
      </c>
      <c r="J40">
        <f>VLOOKUP(I40,product_IDs!$A$2:$B$3000,2,FALSE)</f>
        <v>79971</v>
      </c>
      <c r="L40" t="e">
        <f>VLOOKUP(K40,product_IDs!$A$2:$B$3000,2,FALSE)</f>
        <v>#N/A</v>
      </c>
      <c r="N40" t="e">
        <f>VLOOKUP(M40,product_IDs!$A$2:$B$3000,2,FALSE)</f>
        <v>#N/A</v>
      </c>
      <c r="P40" t="e">
        <f>VLOOKUP(O40,product_IDs!$A$2:$B$3000,2,FALSE)</f>
        <v>#N/A</v>
      </c>
      <c r="R40" t="e">
        <f>VLOOKUP(Q40,product_IDs!$A$2:$B$3000,2,FALSE)</f>
        <v>#N/A</v>
      </c>
      <c r="T40" t="e">
        <f>VLOOKUP(S40,product_IDs!$A$2:$B$3000,2,FALSE)</f>
        <v>#N/A</v>
      </c>
    </row>
    <row r="41" spans="1:20" x14ac:dyDescent="0.25">
      <c r="A41" t="s">
        <v>74</v>
      </c>
      <c r="B41" s="43" t="s">
        <v>28</v>
      </c>
      <c r="C41" s="43" t="str">
        <f t="shared" si="0"/>
        <v>s6_vf_h_domesCorner</v>
      </c>
      <c r="D41" s="2" t="s">
        <v>4600</v>
      </c>
      <c r="E41" t="s">
        <v>17</v>
      </c>
      <c r="F41">
        <f>VLOOKUP(E41,product_IDs!$A$2:$B$3000,2,FALSE)</f>
        <v>43101</v>
      </c>
      <c r="G41" t="s">
        <v>30</v>
      </c>
      <c r="H41">
        <f>VLOOKUP(G41,product_IDs!$A$2:$B$3000,2,FALSE)</f>
        <v>43021</v>
      </c>
      <c r="I41" t="s">
        <v>69</v>
      </c>
      <c r="J41">
        <f>VLOOKUP(I41,product_IDs!$A$2:$B$3000,2,FALSE)</f>
        <v>79971</v>
      </c>
      <c r="L41" t="e">
        <f>VLOOKUP(K41,product_IDs!$A$2:$B$3000,2,FALSE)</f>
        <v>#N/A</v>
      </c>
      <c r="N41" t="e">
        <f>VLOOKUP(M41,product_IDs!$A$2:$B$3000,2,FALSE)</f>
        <v>#N/A</v>
      </c>
      <c r="P41" t="e">
        <f>VLOOKUP(O41,product_IDs!$A$2:$B$3000,2,FALSE)</f>
        <v>#N/A</v>
      </c>
      <c r="R41" t="e">
        <f>VLOOKUP(Q41,product_IDs!$A$2:$B$3000,2,FALSE)</f>
        <v>#N/A</v>
      </c>
      <c r="T41" t="e">
        <f>VLOOKUP(S41,product_IDs!$A$2:$B$3000,2,FALSE)</f>
        <v>#N/A</v>
      </c>
    </row>
    <row r="42" spans="1:20" ht="30" x14ac:dyDescent="0.25">
      <c r="A42" s="45" t="s">
        <v>4517</v>
      </c>
      <c r="B42" s="45" t="s">
        <v>14</v>
      </c>
      <c r="C42" s="49" t="str">
        <f t="shared" si="0"/>
        <v>s6_vf_h_domes_whiteWall</v>
      </c>
      <c r="D42" s="50" t="s">
        <v>4604</v>
      </c>
      <c r="E42" t="s">
        <v>4522</v>
      </c>
      <c r="F42">
        <f>VLOOKUP(E42,product_IDs!$A$2:$B$3000,2,FALSE)</f>
        <v>87756</v>
      </c>
      <c r="G42" t="s">
        <v>4518</v>
      </c>
      <c r="H42">
        <f>VLOOKUP(G42,product_IDs!$A$2:$B$3000,2,FALSE)</f>
        <v>85466</v>
      </c>
      <c r="I42" s="43" t="s">
        <v>4605</v>
      </c>
      <c r="J42">
        <f>VLOOKUP(I42,product_IDs!$A$2:$B$3000,2,FALSE)</f>
        <v>88606</v>
      </c>
      <c r="L42" t="e">
        <f>VLOOKUP(K42,product_IDs!$A$2:$B$3000,2,FALSE)</f>
        <v>#N/A</v>
      </c>
      <c r="N42" t="e">
        <f>VLOOKUP(M42,product_IDs!$A$2:$B$3000,2,FALSE)</f>
        <v>#N/A</v>
      </c>
      <c r="P42" t="e">
        <f>VLOOKUP(O42,product_IDs!$A$2:$B$3000,2,FALSE)</f>
        <v>#N/A</v>
      </c>
      <c r="R42" t="e">
        <f>VLOOKUP(Q42,product_IDs!$A$2:$B$3000,2,FALSE)</f>
        <v>#N/A</v>
      </c>
      <c r="T42" t="e">
        <f>VLOOKUP(S42,product_IDs!$A$2:$B$3000,2,FALSE)</f>
        <v>#N/A</v>
      </c>
    </row>
    <row r="43" spans="1:20" x14ac:dyDescent="0.25">
      <c r="A43" s="45" t="s">
        <v>4517</v>
      </c>
      <c r="B43" s="45" t="s">
        <v>10</v>
      </c>
      <c r="C43" s="49" t="str">
        <f t="shared" si="0"/>
        <v>s6_vf_h_domes_whiteCeiling</v>
      </c>
      <c r="D43" s="50" t="s">
        <v>4533</v>
      </c>
      <c r="E43" t="s">
        <v>4522</v>
      </c>
      <c r="F43">
        <f>VLOOKUP(E43,product_IDs!$A$2:$B$3000,2,FALSE)</f>
        <v>87756</v>
      </c>
      <c r="H43" t="e">
        <f>VLOOKUP(G43,product_IDs!$A$2:$B$3000,2,FALSE)</f>
        <v>#N/A</v>
      </c>
      <c r="J43" t="e">
        <f>VLOOKUP(I43,product_IDs!$A$2:$B$3000,2,FALSE)</f>
        <v>#N/A</v>
      </c>
      <c r="L43" t="e">
        <f>VLOOKUP(K43,product_IDs!$A$2:$B$3000,2,FALSE)</f>
        <v>#N/A</v>
      </c>
      <c r="N43" t="e">
        <f>VLOOKUP(M43,product_IDs!$A$2:$B$3000,2,FALSE)</f>
        <v>#N/A</v>
      </c>
      <c r="P43" t="e">
        <f>VLOOKUP(O43,product_IDs!$A$2:$B$3000,2,FALSE)</f>
        <v>#N/A</v>
      </c>
      <c r="R43" t="e">
        <f>VLOOKUP(Q43,product_IDs!$A$2:$B$3000,2,FALSE)</f>
        <v>#N/A</v>
      </c>
      <c r="T43" t="e">
        <f>VLOOKUP(S43,product_IDs!$A$2:$B$3000,2,FALSE)</f>
        <v>#N/A</v>
      </c>
    </row>
    <row r="44" spans="1:20" x14ac:dyDescent="0.25">
      <c r="A44" s="45" t="s">
        <v>4517</v>
      </c>
      <c r="B44" s="45" t="s">
        <v>18</v>
      </c>
      <c r="C44" s="49" t="str">
        <f t="shared" si="0"/>
        <v>s6_vf_h_domes_whitePendant</v>
      </c>
      <c r="D44" s="50" t="s">
        <v>4606</v>
      </c>
      <c r="E44" t="s">
        <v>4519</v>
      </c>
      <c r="F44">
        <f>VLOOKUP(E44,product_IDs!$A$2:$B$3000,2,FALSE)</f>
        <v>85306</v>
      </c>
      <c r="G44" s="43" t="s">
        <v>4605</v>
      </c>
      <c r="H44">
        <f>VLOOKUP(G44,product_IDs!$A$2:$B$3000,2,FALSE)</f>
        <v>88606</v>
      </c>
      <c r="J44" t="e">
        <f>VLOOKUP(I44,product_IDs!$A$2:$B$3000,2,FALSE)</f>
        <v>#N/A</v>
      </c>
      <c r="L44" t="e">
        <f>VLOOKUP(K44,product_IDs!$A$2:$B$3000,2,FALSE)</f>
        <v>#N/A</v>
      </c>
      <c r="N44" t="e">
        <f>VLOOKUP(M44,product_IDs!$A$2:$B$3000,2,FALSE)</f>
        <v>#N/A</v>
      </c>
      <c r="P44" t="e">
        <f>VLOOKUP(O44,product_IDs!$A$2:$B$3000,2,FALSE)</f>
        <v>#N/A</v>
      </c>
      <c r="R44" t="e">
        <f>VLOOKUP(Q44,product_IDs!$A$2:$B$3000,2,FALSE)</f>
        <v>#N/A</v>
      </c>
      <c r="T44" t="e">
        <f>VLOOKUP(S44,product_IDs!$A$2:$B$3000,2,FALSE)</f>
        <v>#N/A</v>
      </c>
    </row>
    <row r="45" spans="1:20" x14ac:dyDescent="0.25">
      <c r="A45" s="45" t="s">
        <v>4517</v>
      </c>
      <c r="B45" s="45" t="s">
        <v>71</v>
      </c>
      <c r="C45" s="49" t="str">
        <f t="shared" si="0"/>
        <v>s6_vf_h_domes_whiteFlush</v>
      </c>
      <c r="D45" s="50" t="s">
        <v>4535</v>
      </c>
      <c r="E45" t="s">
        <v>4521</v>
      </c>
      <c r="F45">
        <f>VLOOKUP(E45,product_IDs!$A$2:$B$3000,2,FALSE)</f>
        <v>87751</v>
      </c>
      <c r="H45" t="e">
        <f>VLOOKUP(G45,product_IDs!$A$2:$B$3000,2,FALSE)</f>
        <v>#N/A</v>
      </c>
      <c r="J45" t="e">
        <f>VLOOKUP(I45,product_IDs!$A$2:$B$3000,2,FALSE)</f>
        <v>#N/A</v>
      </c>
      <c r="L45" t="e">
        <f>VLOOKUP(K45,product_IDs!$A$2:$B$3000,2,FALSE)</f>
        <v>#N/A</v>
      </c>
      <c r="N45" t="e">
        <f>VLOOKUP(M45,product_IDs!$A$2:$B$3000,2,FALSE)</f>
        <v>#N/A</v>
      </c>
      <c r="P45" t="e">
        <f>VLOOKUP(O45,product_IDs!$A$2:$B$3000,2,FALSE)</f>
        <v>#N/A</v>
      </c>
      <c r="R45" t="e">
        <f>VLOOKUP(Q45,product_IDs!$A$2:$B$3000,2,FALSE)</f>
        <v>#N/A</v>
      </c>
      <c r="T45" t="e">
        <f>VLOOKUP(S45,product_IDs!$A$2:$B$3000,2,FALSE)</f>
        <v>#N/A</v>
      </c>
    </row>
    <row r="46" spans="1:20" ht="60" x14ac:dyDescent="0.25">
      <c r="A46" t="s">
        <v>80</v>
      </c>
      <c r="B46" t="s">
        <v>14</v>
      </c>
      <c r="C46" t="str">
        <f t="shared" si="0"/>
        <v>s7_indoor_domesWall</v>
      </c>
      <c r="D46" s="2" t="s">
        <v>81</v>
      </c>
      <c r="E46" t="s">
        <v>82</v>
      </c>
      <c r="F46">
        <f>VLOOKUP(E46,product_IDs!$A$2:$B$3000,2,FALSE)</f>
        <v>84316</v>
      </c>
      <c r="G46" t="s">
        <v>17</v>
      </c>
      <c r="H46">
        <f>VLOOKUP(G46,product_IDs!$A$2:$B$3000,2,FALSE)</f>
        <v>43101</v>
      </c>
      <c r="I46" t="s">
        <v>42</v>
      </c>
      <c r="J46">
        <f>VLOOKUP(I46,product_IDs!$A$2:$B$3000,2,FALSE)</f>
        <v>79961</v>
      </c>
      <c r="K46" t="s">
        <v>36</v>
      </c>
      <c r="L46">
        <f>VLOOKUP(K46,product_IDs!$A$2:$B$3000,2,FALSE)</f>
        <v>43011</v>
      </c>
      <c r="M46" t="s">
        <v>39</v>
      </c>
      <c r="N46">
        <f>VLOOKUP(M46,product_IDs!$A$2:$B$3000,2,FALSE)</f>
        <v>43156</v>
      </c>
      <c r="O46" t="s">
        <v>40</v>
      </c>
      <c r="P46">
        <f>VLOOKUP(O46,product_IDs!$A$2:$B$3000,2,FALSE)</f>
        <v>43161</v>
      </c>
      <c r="R46" t="e">
        <f>VLOOKUP(Q46,product_IDs!$A$2:$B$3000,2,FALSE)</f>
        <v>#N/A</v>
      </c>
      <c r="T46" t="e">
        <f>VLOOKUP(S46,product_IDs!$A$2:$B$3000,2,FALSE)</f>
        <v>#N/A</v>
      </c>
    </row>
    <row r="47" spans="1:20" ht="30" x14ac:dyDescent="0.25">
      <c r="A47" t="s">
        <v>80</v>
      </c>
      <c r="B47" t="s">
        <v>10</v>
      </c>
      <c r="C47" t="str">
        <f t="shared" si="0"/>
        <v>s7_indoor_domesCeiling</v>
      </c>
      <c r="D47" s="2" t="s">
        <v>83</v>
      </c>
      <c r="E47" t="s">
        <v>39</v>
      </c>
      <c r="F47">
        <f>VLOOKUP(E47,product_IDs!$A$2:$B$3000,2,FALSE)</f>
        <v>43156</v>
      </c>
      <c r="G47" t="s">
        <v>40</v>
      </c>
      <c r="H47">
        <f>VLOOKUP(G47,product_IDs!$A$2:$B$3000,2,FALSE)</f>
        <v>43161</v>
      </c>
      <c r="J47" t="e">
        <f>VLOOKUP(I47,product_IDs!$A$2:$B$3000,2,FALSE)</f>
        <v>#N/A</v>
      </c>
      <c r="L47" t="e">
        <f>VLOOKUP(K47,product_IDs!$A$2:$B$3000,2,FALSE)</f>
        <v>#N/A</v>
      </c>
      <c r="N47" t="e">
        <f>VLOOKUP(M47,product_IDs!$A$2:$B$3000,2,FALSE)</f>
        <v>#N/A</v>
      </c>
      <c r="P47" t="e">
        <f>VLOOKUP(O47,product_IDs!$A$2:$B$3000,2,FALSE)</f>
        <v>#N/A</v>
      </c>
      <c r="R47" t="e">
        <f>VLOOKUP(Q47,product_IDs!$A$2:$B$3000,2,FALSE)</f>
        <v>#N/A</v>
      </c>
      <c r="T47" t="e">
        <f>VLOOKUP(S47,product_IDs!$A$2:$B$3000,2,FALSE)</f>
        <v>#N/A</v>
      </c>
    </row>
    <row r="48" spans="1:20" x14ac:dyDescent="0.25">
      <c r="A48" t="s">
        <v>80</v>
      </c>
      <c r="B48" t="s">
        <v>18</v>
      </c>
      <c r="C48" t="str">
        <f t="shared" si="0"/>
        <v>s7_indoor_domesPendant</v>
      </c>
      <c r="D48" s="2" t="s">
        <v>84</v>
      </c>
      <c r="E48" t="s">
        <v>82</v>
      </c>
      <c r="F48">
        <f>VLOOKUP(E48,product_IDs!$A$2:$B$3000,2,FALSE)</f>
        <v>84316</v>
      </c>
      <c r="G48" t="s">
        <v>20</v>
      </c>
      <c r="H48">
        <f>VLOOKUP(G48,product_IDs!$A$2:$B$3000,2,FALSE)</f>
        <v>43111</v>
      </c>
      <c r="J48" t="e">
        <f>VLOOKUP(I48,product_IDs!$A$2:$B$3000,2,FALSE)</f>
        <v>#N/A</v>
      </c>
      <c r="L48" t="e">
        <f>VLOOKUP(K48,product_IDs!$A$2:$B$3000,2,FALSE)</f>
        <v>#N/A</v>
      </c>
      <c r="N48" t="e">
        <f>VLOOKUP(M48,product_IDs!$A$2:$B$3000,2,FALSE)</f>
        <v>#N/A</v>
      </c>
      <c r="P48" t="e">
        <f>VLOOKUP(O48,product_IDs!$A$2:$B$3000,2,FALSE)</f>
        <v>#N/A</v>
      </c>
      <c r="R48" t="e">
        <f>VLOOKUP(Q48,product_IDs!$A$2:$B$3000,2,FALSE)</f>
        <v>#N/A</v>
      </c>
      <c r="T48" t="e">
        <f>VLOOKUP(S48,product_IDs!$A$2:$B$3000,2,FALSE)</f>
        <v>#N/A</v>
      </c>
    </row>
    <row r="49" spans="1:20" x14ac:dyDescent="0.25">
      <c r="A49" t="s">
        <v>80</v>
      </c>
      <c r="B49" t="s">
        <v>71</v>
      </c>
      <c r="C49" t="str">
        <f t="shared" si="0"/>
        <v>s7_indoor_domesFlush</v>
      </c>
      <c r="D49" s="2" t="s">
        <v>85</v>
      </c>
      <c r="E49" t="s">
        <v>86</v>
      </c>
      <c r="F49">
        <f>VLOOKUP(E49,product_IDs!$A$2:$B$3000,2,FALSE)</f>
        <v>43016</v>
      </c>
      <c r="H49" t="e">
        <f>VLOOKUP(G49,product_IDs!$A$2:$B$3000,2,FALSE)</f>
        <v>#N/A</v>
      </c>
      <c r="J49" t="e">
        <f>VLOOKUP(I49,product_IDs!$A$2:$B$3000,2,FALSE)</f>
        <v>#N/A</v>
      </c>
      <c r="L49" t="e">
        <f>VLOOKUP(K49,product_IDs!$A$2:$B$3000,2,FALSE)</f>
        <v>#N/A</v>
      </c>
      <c r="N49" t="e">
        <f>VLOOKUP(M49,product_IDs!$A$2:$B$3000,2,FALSE)</f>
        <v>#N/A</v>
      </c>
      <c r="P49" t="e">
        <f>VLOOKUP(O49,product_IDs!$A$2:$B$3000,2,FALSE)</f>
        <v>#N/A</v>
      </c>
      <c r="R49" t="e">
        <f>VLOOKUP(Q49,product_IDs!$A$2:$B$3000,2,FALSE)</f>
        <v>#N/A</v>
      </c>
      <c r="T49" t="e">
        <f>VLOOKUP(S49,product_IDs!$A$2:$B$3000,2,FALSE)</f>
        <v>#N/A</v>
      </c>
    </row>
    <row r="50" spans="1:20" x14ac:dyDescent="0.25">
      <c r="A50" t="s">
        <v>80</v>
      </c>
      <c r="B50" s="43" t="s">
        <v>26</v>
      </c>
      <c r="C50" s="43" t="str">
        <f t="shared" si="0"/>
        <v>s7_indoor_domesPole</v>
      </c>
      <c r="D50" s="2" t="s">
        <v>4599</v>
      </c>
      <c r="E50" t="s">
        <v>17</v>
      </c>
      <c r="F50">
        <f>VLOOKUP(E50,product_IDs!$A$2:$B$3000,2,FALSE)</f>
        <v>43101</v>
      </c>
      <c r="G50" t="s">
        <v>4398</v>
      </c>
      <c r="H50">
        <f>VLOOKUP(G50,product_IDs!$A$2:$B$3000,2,FALSE)</f>
        <v>85456</v>
      </c>
      <c r="I50" t="s">
        <v>82</v>
      </c>
      <c r="J50">
        <f>VLOOKUP(I50,product_IDs!$A$2:$B$3000,2,FALSE)</f>
        <v>84316</v>
      </c>
      <c r="L50" t="e">
        <f>VLOOKUP(K50,product_IDs!$A$2:$B$3000,2,FALSE)</f>
        <v>#N/A</v>
      </c>
      <c r="N50" t="e">
        <f>VLOOKUP(M50,product_IDs!$A$2:$B$3000,2,FALSE)</f>
        <v>#N/A</v>
      </c>
      <c r="P50" t="e">
        <f>VLOOKUP(O50,product_IDs!$A$2:$B$3000,2,FALSE)</f>
        <v>#N/A</v>
      </c>
      <c r="R50" t="e">
        <f>VLOOKUP(Q50,product_IDs!$A$2:$B$3000,2,FALSE)</f>
        <v>#N/A</v>
      </c>
      <c r="T50" t="e">
        <f>VLOOKUP(S50,product_IDs!$A$2:$B$3000,2,FALSE)</f>
        <v>#N/A</v>
      </c>
    </row>
    <row r="51" spans="1:20" x14ac:dyDescent="0.25">
      <c r="A51" t="s">
        <v>80</v>
      </c>
      <c r="B51" s="43" t="s">
        <v>28</v>
      </c>
      <c r="C51" s="43" t="str">
        <f t="shared" si="0"/>
        <v>s7_indoor_domesCorner</v>
      </c>
      <c r="D51" s="2" t="s">
        <v>4600</v>
      </c>
      <c r="E51" t="s">
        <v>17</v>
      </c>
      <c r="F51">
        <f>VLOOKUP(E51,product_IDs!$A$2:$B$3000,2,FALSE)</f>
        <v>43101</v>
      </c>
      <c r="G51" t="s">
        <v>30</v>
      </c>
      <c r="H51">
        <f>VLOOKUP(G51,product_IDs!$A$2:$B$3000,2,FALSE)</f>
        <v>43021</v>
      </c>
      <c r="I51" t="s">
        <v>82</v>
      </c>
      <c r="J51">
        <f>VLOOKUP(I51,product_IDs!$A$2:$B$3000,2,FALSE)</f>
        <v>84316</v>
      </c>
      <c r="L51" t="e">
        <f>VLOOKUP(K51,product_IDs!$A$2:$B$3000,2,FALSE)</f>
        <v>#N/A</v>
      </c>
      <c r="N51" t="e">
        <f>VLOOKUP(M51,product_IDs!$A$2:$B$3000,2,FALSE)</f>
        <v>#N/A</v>
      </c>
      <c r="P51" t="e">
        <f>VLOOKUP(O51,product_IDs!$A$2:$B$3000,2,FALSE)</f>
        <v>#N/A</v>
      </c>
      <c r="R51" t="e">
        <f>VLOOKUP(Q51,product_IDs!$A$2:$B$3000,2,FALSE)</f>
        <v>#N/A</v>
      </c>
      <c r="T51" t="e">
        <f>VLOOKUP(S51,product_IDs!$A$2:$B$3000,2,FALSE)</f>
        <v>#N/A</v>
      </c>
    </row>
    <row r="52" spans="1:20" ht="30" x14ac:dyDescent="0.25">
      <c r="A52" t="s">
        <v>87</v>
      </c>
      <c r="B52" s="43" t="s">
        <v>14</v>
      </c>
      <c r="C52" s="43" t="str">
        <f t="shared" si="0"/>
        <v>s7_outdoor_domesWall</v>
      </c>
      <c r="D52" s="2" t="s">
        <v>88</v>
      </c>
      <c r="E52" t="s">
        <v>89</v>
      </c>
      <c r="F52">
        <f>VLOOKUP(E52,product_IDs!$A$2:$B$3000,2,FALSE)</f>
        <v>84321</v>
      </c>
      <c r="G52" t="s">
        <v>17</v>
      </c>
      <c r="H52">
        <f>VLOOKUP(G52,product_IDs!$A$2:$B$3000,2,FALSE)</f>
        <v>43101</v>
      </c>
      <c r="I52" t="s">
        <v>42</v>
      </c>
      <c r="J52">
        <f>VLOOKUP(I52,product_IDs!$A$2:$B$3000,2,FALSE)</f>
        <v>79961</v>
      </c>
      <c r="L52" t="e">
        <f>VLOOKUP(K52,product_IDs!$A$2:$B$3000,2,FALSE)</f>
        <v>#N/A</v>
      </c>
      <c r="N52" t="e">
        <f>VLOOKUP(M52,product_IDs!$A$2:$B$3000,2,FALSE)</f>
        <v>#N/A</v>
      </c>
      <c r="P52" t="e">
        <f>VLOOKUP(O52,product_IDs!$A$2:$B$3000,2,FALSE)</f>
        <v>#N/A</v>
      </c>
      <c r="R52" t="e">
        <f>VLOOKUP(Q52,product_IDs!$A$2:$B$3000,2,FALSE)</f>
        <v>#N/A</v>
      </c>
      <c r="T52" t="e">
        <f>VLOOKUP(S52,product_IDs!$A$2:$B$3000,2,FALSE)</f>
        <v>#N/A</v>
      </c>
    </row>
    <row r="53" spans="1:20" x14ac:dyDescent="0.25">
      <c r="A53" t="s">
        <v>87</v>
      </c>
      <c r="B53" s="43" t="s">
        <v>10</v>
      </c>
      <c r="C53" s="43" t="str">
        <f t="shared" si="0"/>
        <v>s7_outdoor_domesCeiling</v>
      </c>
      <c r="D53" s="2" t="s">
        <v>90</v>
      </c>
      <c r="F53" t="e">
        <f>VLOOKUP(E53,product_IDs!$A$2:$B$3000,2,FALSE)</f>
        <v>#N/A</v>
      </c>
      <c r="H53" t="e">
        <f>VLOOKUP(G53,product_IDs!$A$2:$B$3000,2,FALSE)</f>
        <v>#N/A</v>
      </c>
      <c r="J53" t="e">
        <f>VLOOKUP(I53,product_IDs!$A$2:$B$3000,2,FALSE)</f>
        <v>#N/A</v>
      </c>
      <c r="L53" t="e">
        <f>VLOOKUP(K53,product_IDs!$A$2:$B$3000,2,FALSE)</f>
        <v>#N/A</v>
      </c>
      <c r="N53" t="e">
        <f>VLOOKUP(M53,product_IDs!$A$2:$B$3000,2,FALSE)</f>
        <v>#N/A</v>
      </c>
      <c r="P53" t="e">
        <f>VLOOKUP(O53,product_IDs!$A$2:$B$3000,2,FALSE)</f>
        <v>#N/A</v>
      </c>
      <c r="R53" t="e">
        <f>VLOOKUP(Q53,product_IDs!$A$2:$B$3000,2,FALSE)</f>
        <v>#N/A</v>
      </c>
      <c r="T53" t="e">
        <f>VLOOKUP(S53,product_IDs!$A$2:$B$3000,2,FALSE)</f>
        <v>#N/A</v>
      </c>
    </row>
    <row r="54" spans="1:20" x14ac:dyDescent="0.25">
      <c r="A54" t="s">
        <v>87</v>
      </c>
      <c r="B54" s="43" t="s">
        <v>18</v>
      </c>
      <c r="C54" s="43" t="str">
        <f t="shared" si="0"/>
        <v>s7_outdoor_domesPendant</v>
      </c>
      <c r="D54" s="2" t="s">
        <v>91</v>
      </c>
      <c r="E54" t="s">
        <v>89</v>
      </c>
      <c r="F54">
        <f>VLOOKUP(E54,product_IDs!$A$2:$B$3000,2,FALSE)</f>
        <v>84321</v>
      </c>
      <c r="G54" t="s">
        <v>20</v>
      </c>
      <c r="H54">
        <f>VLOOKUP(G54,product_IDs!$A$2:$B$3000,2,FALSE)</f>
        <v>43111</v>
      </c>
      <c r="J54" t="e">
        <f>VLOOKUP(I54,product_IDs!$A$2:$B$3000,2,FALSE)</f>
        <v>#N/A</v>
      </c>
      <c r="L54" t="e">
        <f>VLOOKUP(K54,product_IDs!$A$2:$B$3000,2,FALSE)</f>
        <v>#N/A</v>
      </c>
      <c r="N54" t="e">
        <f>VLOOKUP(M54,product_IDs!$A$2:$B$3000,2,FALSE)</f>
        <v>#N/A</v>
      </c>
      <c r="P54" t="e">
        <f>VLOOKUP(O54,product_IDs!$A$2:$B$3000,2,FALSE)</f>
        <v>#N/A</v>
      </c>
      <c r="R54" t="e">
        <f>VLOOKUP(Q54,product_IDs!$A$2:$B$3000,2,FALSE)</f>
        <v>#N/A</v>
      </c>
      <c r="T54" t="e">
        <f>VLOOKUP(S54,product_IDs!$A$2:$B$3000,2,FALSE)</f>
        <v>#N/A</v>
      </c>
    </row>
    <row r="55" spans="1:20" x14ac:dyDescent="0.25">
      <c r="A55" t="s">
        <v>87</v>
      </c>
      <c r="B55" s="43" t="s">
        <v>26</v>
      </c>
      <c r="C55" s="43" t="str">
        <f t="shared" si="0"/>
        <v>s7_outdoor_domesPole</v>
      </c>
      <c r="D55" s="2" t="s">
        <v>4599</v>
      </c>
      <c r="E55" t="s">
        <v>17</v>
      </c>
      <c r="F55">
        <f>VLOOKUP(E55,product_IDs!$A$2:$B$3000,2,FALSE)</f>
        <v>43101</v>
      </c>
      <c r="G55" t="s">
        <v>4398</v>
      </c>
      <c r="H55">
        <f>VLOOKUP(G55,product_IDs!$A$2:$B$3000,2,FALSE)</f>
        <v>85456</v>
      </c>
      <c r="I55" t="s">
        <v>89</v>
      </c>
      <c r="J55">
        <f>VLOOKUP(I55,product_IDs!$A$2:$B$3000,2,FALSE)</f>
        <v>84321</v>
      </c>
      <c r="L55" t="e">
        <f>VLOOKUP(K55,product_IDs!$A$2:$B$3000,2,FALSE)</f>
        <v>#N/A</v>
      </c>
      <c r="N55" t="e">
        <f>VLOOKUP(M55,product_IDs!$A$2:$B$3000,2,FALSE)</f>
        <v>#N/A</v>
      </c>
      <c r="P55" t="e">
        <f>VLOOKUP(O55,product_IDs!$A$2:$B$3000,2,FALSE)</f>
        <v>#N/A</v>
      </c>
      <c r="R55" t="e">
        <f>VLOOKUP(Q55,product_IDs!$A$2:$B$3000,2,FALSE)</f>
        <v>#N/A</v>
      </c>
      <c r="T55" t="e">
        <f>VLOOKUP(S55,product_IDs!$A$2:$B$3000,2,FALSE)</f>
        <v>#N/A</v>
      </c>
    </row>
    <row r="56" spans="1:20" x14ac:dyDescent="0.25">
      <c r="A56" t="s">
        <v>87</v>
      </c>
      <c r="B56" s="43" t="s">
        <v>28</v>
      </c>
      <c r="C56" s="43" t="str">
        <f t="shared" si="0"/>
        <v>s7_outdoor_domesCorner</v>
      </c>
      <c r="D56" s="2" t="s">
        <v>4600</v>
      </c>
      <c r="E56" t="s">
        <v>17</v>
      </c>
      <c r="F56">
        <f>VLOOKUP(E56,product_IDs!$A$2:$B$3000,2,FALSE)</f>
        <v>43101</v>
      </c>
      <c r="G56" t="s">
        <v>30</v>
      </c>
      <c r="H56">
        <f>VLOOKUP(G56,product_IDs!$A$2:$B$3000,2,FALSE)</f>
        <v>43021</v>
      </c>
      <c r="I56" t="s">
        <v>89</v>
      </c>
      <c r="J56">
        <f>VLOOKUP(I56,product_IDs!$A$2:$B$3000,2,FALSE)</f>
        <v>84321</v>
      </c>
      <c r="L56" t="e">
        <f>VLOOKUP(K56,product_IDs!$A$2:$B$3000,2,FALSE)</f>
        <v>#N/A</v>
      </c>
      <c r="N56" t="e">
        <f>VLOOKUP(M56,product_IDs!$A$2:$B$3000,2,FALSE)</f>
        <v>#N/A</v>
      </c>
      <c r="P56" t="e">
        <f>VLOOKUP(O56,product_IDs!$A$2:$B$3000,2,FALSE)</f>
        <v>#N/A</v>
      </c>
      <c r="R56" t="e">
        <f>VLOOKUP(Q56,product_IDs!$A$2:$B$3000,2,FALSE)</f>
        <v>#N/A</v>
      </c>
      <c r="T56" t="e">
        <f>VLOOKUP(S56,product_IDs!$A$2:$B$3000,2,FALSE)</f>
        <v>#N/A</v>
      </c>
    </row>
    <row r="57" spans="1:20" x14ac:dyDescent="0.25">
      <c r="A57" t="s">
        <v>92</v>
      </c>
      <c r="B57" s="43" t="s">
        <v>10</v>
      </c>
      <c r="C57" s="43" t="str">
        <f t="shared" si="0"/>
        <v>s3_s5_s6_fixed_turret_camerasCeiling</v>
      </c>
      <c r="D57" s="2" t="s">
        <v>93</v>
      </c>
      <c r="E57" t="s">
        <v>39</v>
      </c>
      <c r="F57">
        <f>VLOOKUP(E57,product_IDs!$A$2:$B$3000,2,FALSE)</f>
        <v>43156</v>
      </c>
      <c r="G57" t="s">
        <v>40</v>
      </c>
      <c r="H57">
        <f>VLOOKUP(G57,product_IDs!$A$2:$B$3000,2,FALSE)</f>
        <v>43161</v>
      </c>
      <c r="J57" t="e">
        <f>VLOOKUP(I57,product_IDs!$A$2:$B$3000,2,FALSE)</f>
        <v>#N/A</v>
      </c>
      <c r="L57" t="e">
        <f>VLOOKUP(K57,product_IDs!$A$2:$B$3000,2,FALSE)</f>
        <v>#N/A</v>
      </c>
      <c r="N57" t="e">
        <f>VLOOKUP(M57,product_IDs!$A$2:$B$3000,2,FALSE)</f>
        <v>#N/A</v>
      </c>
      <c r="P57" t="e">
        <f>VLOOKUP(O57,product_IDs!$A$2:$B$3000,2,FALSE)</f>
        <v>#N/A</v>
      </c>
      <c r="R57" t="e">
        <f>VLOOKUP(Q57,product_IDs!$A$2:$B$3000,2,FALSE)</f>
        <v>#N/A</v>
      </c>
      <c r="T57" t="e">
        <f>VLOOKUP(S57,product_IDs!$A$2:$B$3000,2,FALSE)</f>
        <v>#N/A</v>
      </c>
    </row>
    <row r="58" spans="1:20" ht="30" x14ac:dyDescent="0.25">
      <c r="A58" t="s">
        <v>92</v>
      </c>
      <c r="B58" s="43" t="s">
        <v>14</v>
      </c>
      <c r="C58" s="43" t="str">
        <f t="shared" si="0"/>
        <v>s3_s5_s6_fixed_turret_camerasWall</v>
      </c>
      <c r="D58" s="2" t="s">
        <v>94</v>
      </c>
      <c r="E58" t="s">
        <v>41</v>
      </c>
      <c r="F58">
        <f>VLOOKUP(E58,product_IDs!$A$2:$B$3000,2,FALSE)</f>
        <v>43121</v>
      </c>
      <c r="G58" t="s">
        <v>17</v>
      </c>
      <c r="H58">
        <f>VLOOKUP(G58,product_IDs!$A$2:$B$3000,2,FALSE)</f>
        <v>43101</v>
      </c>
      <c r="I58" t="s">
        <v>42</v>
      </c>
      <c r="J58">
        <f>VLOOKUP(I58,product_IDs!$A$2:$B$3000,2,FALSE)</f>
        <v>79961</v>
      </c>
      <c r="K58" t="s">
        <v>36</v>
      </c>
      <c r="L58">
        <f>VLOOKUP(K58,product_IDs!$A$2:$B$3000,2,FALSE)</f>
        <v>43011</v>
      </c>
      <c r="N58" t="e">
        <f>VLOOKUP(M58,product_IDs!$A$2:$B$3000,2,FALSE)</f>
        <v>#N/A</v>
      </c>
      <c r="P58" t="e">
        <f>VLOOKUP(O58,product_IDs!$A$2:$B$3000,2,FALSE)</f>
        <v>#N/A</v>
      </c>
      <c r="R58" t="e">
        <f>VLOOKUP(Q58,product_IDs!$A$2:$B$3000,2,FALSE)</f>
        <v>#N/A</v>
      </c>
      <c r="T58" t="e">
        <f>VLOOKUP(S58,product_IDs!$A$2:$B$3000,2,FALSE)</f>
        <v>#N/A</v>
      </c>
    </row>
    <row r="59" spans="1:20" x14ac:dyDescent="0.25">
      <c r="A59" t="s">
        <v>92</v>
      </c>
      <c r="B59" s="43" t="s">
        <v>18</v>
      </c>
      <c r="C59" s="43" t="str">
        <f t="shared" si="0"/>
        <v>s3_s5_s6_fixed_turret_camerasPendant</v>
      </c>
      <c r="D59" s="2" t="s">
        <v>95</v>
      </c>
      <c r="E59" t="s">
        <v>41</v>
      </c>
      <c r="F59">
        <f>VLOOKUP(E59,product_IDs!$A$2:$B$3000,2,FALSE)</f>
        <v>43121</v>
      </c>
      <c r="G59" t="s">
        <v>20</v>
      </c>
      <c r="H59">
        <f>VLOOKUP(G59,product_IDs!$A$2:$B$3000,2,FALSE)</f>
        <v>43111</v>
      </c>
      <c r="J59" t="e">
        <f>VLOOKUP(I59,product_IDs!$A$2:$B$3000,2,FALSE)</f>
        <v>#N/A</v>
      </c>
      <c r="L59" t="e">
        <f>VLOOKUP(K59,product_IDs!$A$2:$B$3000,2,FALSE)</f>
        <v>#N/A</v>
      </c>
      <c r="N59" t="e">
        <f>VLOOKUP(M59,product_IDs!$A$2:$B$3000,2,FALSE)</f>
        <v>#N/A</v>
      </c>
      <c r="P59" t="e">
        <f>VLOOKUP(O59,product_IDs!$A$2:$B$3000,2,FALSE)</f>
        <v>#N/A</v>
      </c>
      <c r="R59" t="e">
        <f>VLOOKUP(Q59,product_IDs!$A$2:$B$3000,2,FALSE)</f>
        <v>#N/A</v>
      </c>
      <c r="T59" t="e">
        <f>VLOOKUP(S59,product_IDs!$A$2:$B$3000,2,FALSE)</f>
        <v>#N/A</v>
      </c>
    </row>
    <row r="60" spans="1:20" x14ac:dyDescent="0.25">
      <c r="A60" t="s">
        <v>92</v>
      </c>
      <c r="B60" s="43" t="s">
        <v>26</v>
      </c>
      <c r="C60" s="43" t="str">
        <f t="shared" si="0"/>
        <v>s3_s5_s6_fixed_turret_camerasPole</v>
      </c>
      <c r="D60" s="2" t="s">
        <v>4599</v>
      </c>
      <c r="E60" t="s">
        <v>17</v>
      </c>
      <c r="F60">
        <f>VLOOKUP(E60,product_IDs!$A$2:$B$3000,2,FALSE)</f>
        <v>43101</v>
      </c>
      <c r="G60" t="s">
        <v>4398</v>
      </c>
      <c r="H60">
        <f>VLOOKUP(G60,product_IDs!$A$2:$B$3000,2,FALSE)</f>
        <v>85456</v>
      </c>
      <c r="I60" t="s">
        <v>41</v>
      </c>
      <c r="J60">
        <f>VLOOKUP(I60,product_IDs!$A$2:$B$3000,2,FALSE)</f>
        <v>43121</v>
      </c>
      <c r="L60" t="e">
        <f>VLOOKUP(K60,product_IDs!$A$2:$B$3000,2,FALSE)</f>
        <v>#N/A</v>
      </c>
      <c r="N60" t="e">
        <f>VLOOKUP(M60,product_IDs!$A$2:$B$3000,2,FALSE)</f>
        <v>#N/A</v>
      </c>
      <c r="P60" t="e">
        <f>VLOOKUP(O60,product_IDs!$A$2:$B$3000,2,FALSE)</f>
        <v>#N/A</v>
      </c>
      <c r="R60" t="e">
        <f>VLOOKUP(Q60,product_IDs!$A$2:$B$3000,2,FALSE)</f>
        <v>#N/A</v>
      </c>
      <c r="T60" t="e">
        <f>VLOOKUP(S60,product_IDs!$A$2:$B$3000,2,FALSE)</f>
        <v>#N/A</v>
      </c>
    </row>
    <row r="61" spans="1:20" x14ac:dyDescent="0.25">
      <c r="A61" t="s">
        <v>92</v>
      </c>
      <c r="B61" s="43" t="s">
        <v>28</v>
      </c>
      <c r="C61" s="43" t="str">
        <f t="shared" si="0"/>
        <v>s3_s5_s6_fixed_turret_camerasCorner</v>
      </c>
      <c r="D61" s="2" t="s">
        <v>4600</v>
      </c>
      <c r="E61" t="s">
        <v>17</v>
      </c>
      <c r="F61">
        <f>VLOOKUP(E61,product_IDs!$A$2:$B$3000,2,FALSE)</f>
        <v>43101</v>
      </c>
      <c r="G61" t="s">
        <v>30</v>
      </c>
      <c r="H61">
        <f>VLOOKUP(G61,product_IDs!$A$2:$B$3000,2,FALSE)</f>
        <v>43021</v>
      </c>
      <c r="I61" t="s">
        <v>41</v>
      </c>
      <c r="J61">
        <f>VLOOKUP(I61,product_IDs!$A$2:$B$3000,2,FALSE)</f>
        <v>43121</v>
      </c>
      <c r="L61" t="e">
        <f>VLOOKUP(K61,product_IDs!$A$2:$B$3000,2,FALSE)</f>
        <v>#N/A</v>
      </c>
      <c r="N61" t="e">
        <f>VLOOKUP(M61,product_IDs!$A$2:$B$3000,2,FALSE)</f>
        <v>#N/A</v>
      </c>
      <c r="P61" t="e">
        <f>VLOOKUP(O61,product_IDs!$A$2:$B$3000,2,FALSE)</f>
        <v>#N/A</v>
      </c>
      <c r="R61" t="e">
        <f>VLOOKUP(Q61,product_IDs!$A$2:$B$3000,2,FALSE)</f>
        <v>#N/A</v>
      </c>
      <c r="T61" t="e">
        <f>VLOOKUP(S61,product_IDs!$A$2:$B$3000,2,FALSE)</f>
        <v>#N/A</v>
      </c>
    </row>
    <row r="62" spans="1:20" x14ac:dyDescent="0.25">
      <c r="A62" s="49" t="s">
        <v>4409</v>
      </c>
      <c r="B62" s="49" t="s">
        <v>10</v>
      </c>
      <c r="C62" s="49" t="str">
        <f t="shared" si="0"/>
        <v>s3_s5_s6_fixed_turret_cameras_whiteCeiling</v>
      </c>
      <c r="D62" s="50" t="s">
        <v>4541</v>
      </c>
      <c r="F62" t="e">
        <f>VLOOKUP(E62,product_IDs!$A$2:$B$3000,2,FALSE)</f>
        <v>#N/A</v>
      </c>
      <c r="H62" t="e">
        <f>VLOOKUP(G62,product_IDs!$A$2:$B$3000,2,FALSE)</f>
        <v>#N/A</v>
      </c>
      <c r="J62" t="e">
        <f>VLOOKUP(I62,product_IDs!$A$2:$B$3000,2,FALSE)</f>
        <v>#N/A</v>
      </c>
      <c r="L62" t="e">
        <f>VLOOKUP(K62,product_IDs!$A$2:$B$3000,2,FALSE)</f>
        <v>#N/A</v>
      </c>
      <c r="N62" t="e">
        <f>VLOOKUP(M62,product_IDs!$A$2:$B$3000,2,FALSE)</f>
        <v>#N/A</v>
      </c>
      <c r="P62" t="e">
        <f>VLOOKUP(O62,product_IDs!$A$2:$B$3000,2,FALSE)</f>
        <v>#N/A</v>
      </c>
      <c r="R62" t="e">
        <f>VLOOKUP(Q62,product_IDs!$A$2:$B$3000,2,FALSE)</f>
        <v>#N/A</v>
      </c>
      <c r="T62" t="e">
        <f>VLOOKUP(S62,product_IDs!$A$2:$B$3000,2,FALSE)</f>
        <v>#N/A</v>
      </c>
    </row>
    <row r="63" spans="1:20" x14ac:dyDescent="0.25">
      <c r="A63" s="49" t="s">
        <v>4409</v>
      </c>
      <c r="B63" s="49" t="s">
        <v>14</v>
      </c>
      <c r="C63" s="49" t="str">
        <f t="shared" si="0"/>
        <v>s3_s5_s6_fixed_turret_cameras_whiteWall</v>
      </c>
      <c r="D63" s="50" t="s">
        <v>4544</v>
      </c>
      <c r="E63" t="s">
        <v>4518</v>
      </c>
      <c r="F63">
        <f>VLOOKUP(E63,product_IDs!$A$2:$B$3000,2,FALSE)</f>
        <v>85466</v>
      </c>
      <c r="G63" t="s">
        <v>4524</v>
      </c>
      <c r="H63">
        <f>VLOOKUP(G63,product_IDs!$A$2:$B$3000,2,FALSE)</f>
        <v>85311</v>
      </c>
      <c r="J63" t="e">
        <f>VLOOKUP(I63,product_IDs!$A$2:$B$3000,2,FALSE)</f>
        <v>#N/A</v>
      </c>
      <c r="L63" t="e">
        <f>VLOOKUP(K63,product_IDs!$A$2:$B$3000,2,FALSE)</f>
        <v>#N/A</v>
      </c>
      <c r="N63" t="e">
        <f>VLOOKUP(M63,product_IDs!$A$2:$B$3000,2,FALSE)</f>
        <v>#N/A</v>
      </c>
      <c r="P63" t="e">
        <f>VLOOKUP(O63,product_IDs!$A$2:$B$3000,2,FALSE)</f>
        <v>#N/A</v>
      </c>
      <c r="R63" t="e">
        <f>VLOOKUP(Q63,product_IDs!$A$2:$B$3000,2,FALSE)</f>
        <v>#N/A</v>
      </c>
      <c r="T63" t="e">
        <f>VLOOKUP(S63,product_IDs!$A$2:$B$3000,2,FALSE)</f>
        <v>#N/A</v>
      </c>
    </row>
    <row r="64" spans="1:20" x14ac:dyDescent="0.25">
      <c r="A64" s="49" t="s">
        <v>4409</v>
      </c>
      <c r="B64" s="49" t="s">
        <v>18</v>
      </c>
      <c r="C64" s="49" t="str">
        <f t="shared" ref="C64:C66" si="1">_xlfn.CONCAT(A64,B64)</f>
        <v>s3_s5_s6_fixed_turret_cameras_whitePendant</v>
      </c>
      <c r="D64" s="50" t="s">
        <v>4545</v>
      </c>
      <c r="E64" t="s">
        <v>4519</v>
      </c>
      <c r="F64">
        <f>VLOOKUP(E64,product_IDs!$A$2:$B$3000,2,FALSE)</f>
        <v>85306</v>
      </c>
      <c r="G64" t="s">
        <v>4524</v>
      </c>
      <c r="H64">
        <f>VLOOKUP(G64,product_IDs!$A$2:$B$3000,2,FALSE)</f>
        <v>85311</v>
      </c>
      <c r="J64" t="e">
        <f>VLOOKUP(I64,product_IDs!$A$2:$B$3000,2,FALSE)</f>
        <v>#N/A</v>
      </c>
      <c r="L64" t="e">
        <f>VLOOKUP(K64,product_IDs!$A$2:$B$3000,2,FALSE)</f>
        <v>#N/A</v>
      </c>
      <c r="N64" t="e">
        <f>VLOOKUP(M64,product_IDs!$A$2:$B$3000,2,FALSE)</f>
        <v>#N/A</v>
      </c>
      <c r="P64" t="e">
        <f>VLOOKUP(O64,product_IDs!$A$2:$B$3000,2,FALSE)</f>
        <v>#N/A</v>
      </c>
      <c r="R64" t="e">
        <f>VLOOKUP(Q64,product_IDs!$A$2:$B$3000,2,FALSE)</f>
        <v>#N/A</v>
      </c>
      <c r="T64" t="e">
        <f>VLOOKUP(S64,product_IDs!$A$2:$B$3000,2,FALSE)</f>
        <v>#N/A</v>
      </c>
    </row>
    <row r="65" spans="1:20" ht="30" x14ac:dyDescent="0.25">
      <c r="A65" s="45" t="s">
        <v>4410</v>
      </c>
      <c r="B65" s="49" t="s">
        <v>10</v>
      </c>
      <c r="C65" s="49" t="str">
        <f t="shared" si="1"/>
        <v>s3_s5_s6_fixed_turret_cameras_blackCeiling</v>
      </c>
      <c r="D65" s="50" t="s">
        <v>4693</v>
      </c>
      <c r="E65" t="s">
        <v>4691</v>
      </c>
      <c r="F65">
        <f>VLOOKUP(E65,product_IDs!$A$2:$B$3000,2,FALSE)</f>
        <v>91111</v>
      </c>
      <c r="H65" t="e">
        <f>VLOOKUP(G65,product_IDs!$A$2:$B$3000,2,FALSE)</f>
        <v>#N/A</v>
      </c>
      <c r="J65" t="e">
        <f>VLOOKUP(I65,product_IDs!$A$2:$B$3000,2,FALSE)</f>
        <v>#N/A</v>
      </c>
      <c r="L65" t="e">
        <f>VLOOKUP(K65,product_IDs!$A$2:$B$3000,2,FALSE)</f>
        <v>#N/A</v>
      </c>
      <c r="N65" t="e">
        <f>VLOOKUP(M65,product_IDs!$A$2:$B$3000,2,FALSE)</f>
        <v>#N/A</v>
      </c>
      <c r="P65" t="e">
        <f>VLOOKUP(O65,product_IDs!$A$2:$B$3000,2,FALSE)</f>
        <v>#N/A</v>
      </c>
      <c r="R65" t="e">
        <f>VLOOKUP(Q65,product_IDs!$A$2:$B$3000,2,FALSE)</f>
        <v>#N/A</v>
      </c>
      <c r="T65" t="e">
        <f>VLOOKUP(S65,product_IDs!$A$2:$B$3000,2,FALSE)</f>
        <v>#N/A</v>
      </c>
    </row>
    <row r="66" spans="1:20" ht="30" x14ac:dyDescent="0.25">
      <c r="A66" s="45" t="s">
        <v>4410</v>
      </c>
      <c r="B66" s="49" t="s">
        <v>14</v>
      </c>
      <c r="C66" s="49" t="str">
        <f t="shared" si="1"/>
        <v>s3_s5_s6_fixed_turret_cameras_blackWall</v>
      </c>
      <c r="D66" s="50" t="s">
        <v>4694</v>
      </c>
      <c r="E66" t="s">
        <v>4689</v>
      </c>
      <c r="F66">
        <f>VLOOKUP(E66,product_IDs!$A$2:$B$3000,2,FALSE)</f>
        <v>91106</v>
      </c>
      <c r="H66" t="e">
        <f>VLOOKUP(G66,product_IDs!$A$2:$B$3000,2,FALSE)</f>
        <v>#N/A</v>
      </c>
      <c r="J66" t="e">
        <f>VLOOKUP(I66,product_IDs!$A$2:$B$3000,2,FALSE)</f>
        <v>#N/A</v>
      </c>
      <c r="L66" t="e">
        <f>VLOOKUP(K66,product_IDs!$A$2:$B$3000,2,FALSE)</f>
        <v>#N/A</v>
      </c>
      <c r="N66" t="e">
        <f>VLOOKUP(M66,product_IDs!$A$2:$B$3000,2,FALSE)</f>
        <v>#N/A</v>
      </c>
      <c r="P66" t="e">
        <f>VLOOKUP(O66,product_IDs!$A$2:$B$3000,2,FALSE)</f>
        <v>#N/A</v>
      </c>
      <c r="R66" t="e">
        <f>VLOOKUP(Q66,product_IDs!$A$2:$B$3000,2,FALSE)</f>
        <v>#N/A</v>
      </c>
      <c r="T66" t="e">
        <f>VLOOKUP(S66,product_IDs!$A$2:$B$3000,2,FALSE)</f>
        <v>#N/A</v>
      </c>
    </row>
    <row r="67" spans="1:20" x14ac:dyDescent="0.25">
      <c r="A67" t="s">
        <v>96</v>
      </c>
      <c r="B67" s="43" t="s">
        <v>10</v>
      </c>
      <c r="C67" s="43" t="str">
        <f t="shared" si="0"/>
        <v>s3_s5_s6_vf_turret_camerasCeiling</v>
      </c>
      <c r="D67" s="2" t="s">
        <v>97</v>
      </c>
      <c r="F67" t="e">
        <f>VLOOKUP(E67,product_IDs!$A$2:$B$3000,2,FALSE)</f>
        <v>#N/A</v>
      </c>
      <c r="H67" t="e">
        <f>VLOOKUP(G67,product_IDs!$A$2:$B$3000,2,FALSE)</f>
        <v>#N/A</v>
      </c>
      <c r="J67" t="e">
        <f>VLOOKUP(I67,product_IDs!$A$2:$B$3000,2,FALSE)</f>
        <v>#N/A</v>
      </c>
      <c r="L67" t="e">
        <f>VLOOKUP(K67,product_IDs!$A$2:$B$3000,2,FALSE)</f>
        <v>#N/A</v>
      </c>
      <c r="N67" t="e">
        <f>VLOOKUP(M67,product_IDs!$A$2:$B$3000,2,FALSE)</f>
        <v>#N/A</v>
      </c>
      <c r="P67" t="e">
        <f>VLOOKUP(O67,product_IDs!$A$2:$B$3000,2,FALSE)</f>
        <v>#N/A</v>
      </c>
      <c r="R67" t="e">
        <f>VLOOKUP(Q67,product_IDs!$A$2:$B$3000,2,FALSE)</f>
        <v>#N/A</v>
      </c>
      <c r="T67" t="e">
        <f>VLOOKUP(S67,product_IDs!$A$2:$B$3000,2,FALSE)</f>
        <v>#N/A</v>
      </c>
    </row>
    <row r="68" spans="1:20" ht="30" x14ac:dyDescent="0.25">
      <c r="A68" t="s">
        <v>96</v>
      </c>
      <c r="B68" s="43" t="s">
        <v>14</v>
      </c>
      <c r="C68" s="43" t="str">
        <f t="shared" si="0"/>
        <v>s3_s5_s6_vf_turret_camerasWall</v>
      </c>
      <c r="D68" s="2" t="s">
        <v>98</v>
      </c>
      <c r="E68" t="s">
        <v>99</v>
      </c>
      <c r="F68">
        <f>VLOOKUP(E68,product_IDs!$A$2:$B$3000,2,FALSE)</f>
        <v>79966</v>
      </c>
      <c r="G68" t="s">
        <v>17</v>
      </c>
      <c r="H68">
        <f>VLOOKUP(G68,product_IDs!$A$2:$B$3000,2,FALSE)</f>
        <v>43101</v>
      </c>
      <c r="I68" t="s">
        <v>42</v>
      </c>
      <c r="J68">
        <f>VLOOKUP(I68,product_IDs!$A$2:$B$3000,2,FALSE)</f>
        <v>79961</v>
      </c>
      <c r="L68" t="e">
        <f>VLOOKUP(K68,product_IDs!$A$2:$B$3000,2,FALSE)</f>
        <v>#N/A</v>
      </c>
      <c r="N68" t="e">
        <f>VLOOKUP(M68,product_IDs!$A$2:$B$3000,2,FALSE)</f>
        <v>#N/A</v>
      </c>
      <c r="P68" t="e">
        <f>VLOOKUP(O68,product_IDs!$A$2:$B$3000,2,FALSE)</f>
        <v>#N/A</v>
      </c>
      <c r="R68" t="e">
        <f>VLOOKUP(Q68,product_IDs!$A$2:$B$3000,2,FALSE)</f>
        <v>#N/A</v>
      </c>
      <c r="T68" t="e">
        <f>VLOOKUP(S68,product_IDs!$A$2:$B$3000,2,FALSE)</f>
        <v>#N/A</v>
      </c>
    </row>
    <row r="69" spans="1:20" x14ac:dyDescent="0.25">
      <c r="A69" t="s">
        <v>96</v>
      </c>
      <c r="B69" s="43" t="s">
        <v>18</v>
      </c>
      <c r="C69" s="43" t="str">
        <f t="shared" si="0"/>
        <v>s3_s5_s6_vf_turret_camerasPendant</v>
      </c>
      <c r="D69" s="2" t="s">
        <v>100</v>
      </c>
      <c r="E69" t="s">
        <v>99</v>
      </c>
      <c r="F69">
        <f>VLOOKUP(E69,product_IDs!$A$2:$B$3000,2,FALSE)</f>
        <v>79966</v>
      </c>
      <c r="G69" t="s">
        <v>20</v>
      </c>
      <c r="H69">
        <f>VLOOKUP(G69,product_IDs!$A$2:$B$3000,2,FALSE)</f>
        <v>43111</v>
      </c>
      <c r="J69" t="e">
        <f>VLOOKUP(I69,product_IDs!$A$2:$B$3000,2,FALSE)</f>
        <v>#N/A</v>
      </c>
      <c r="L69" t="e">
        <f>VLOOKUP(K69,product_IDs!$A$2:$B$3000,2,FALSE)</f>
        <v>#N/A</v>
      </c>
      <c r="N69" t="e">
        <f>VLOOKUP(M69,product_IDs!$A$2:$B$3000,2,FALSE)</f>
        <v>#N/A</v>
      </c>
      <c r="P69" t="e">
        <f>VLOOKUP(O69,product_IDs!$A$2:$B$3000,2,FALSE)</f>
        <v>#N/A</v>
      </c>
      <c r="R69" t="e">
        <f>VLOOKUP(Q69,product_IDs!$A$2:$B$3000,2,FALSE)</f>
        <v>#N/A</v>
      </c>
      <c r="T69" t="e">
        <f>VLOOKUP(S69,product_IDs!$A$2:$B$3000,2,FALSE)</f>
        <v>#N/A</v>
      </c>
    </row>
    <row r="70" spans="1:20" x14ac:dyDescent="0.25">
      <c r="A70" t="s">
        <v>96</v>
      </c>
      <c r="B70" s="43" t="s">
        <v>26</v>
      </c>
      <c r="C70" s="43" t="str">
        <f t="shared" si="0"/>
        <v>s3_s5_s6_vf_turret_camerasPole</v>
      </c>
      <c r="D70" s="2" t="s">
        <v>4599</v>
      </c>
      <c r="E70" t="s">
        <v>17</v>
      </c>
      <c r="F70">
        <f>VLOOKUP(E70,product_IDs!$A$2:$B$3000,2,FALSE)</f>
        <v>43101</v>
      </c>
      <c r="G70" t="s">
        <v>4398</v>
      </c>
      <c r="H70">
        <f>VLOOKUP(G70,product_IDs!$A$2:$B$3000,2,FALSE)</f>
        <v>85456</v>
      </c>
      <c r="I70" t="s">
        <v>99</v>
      </c>
      <c r="J70">
        <f>VLOOKUP(I70,product_IDs!$A$2:$B$3000,2,FALSE)</f>
        <v>79966</v>
      </c>
      <c r="L70" t="e">
        <f>VLOOKUP(K70,product_IDs!$A$2:$B$3000,2,FALSE)</f>
        <v>#N/A</v>
      </c>
      <c r="N70" t="e">
        <f>VLOOKUP(M70,product_IDs!$A$2:$B$3000,2,FALSE)</f>
        <v>#N/A</v>
      </c>
      <c r="P70" t="e">
        <f>VLOOKUP(O70,product_IDs!$A$2:$B$3000,2,FALSE)</f>
        <v>#N/A</v>
      </c>
      <c r="R70" t="e">
        <f>VLOOKUP(Q70,product_IDs!$A$2:$B$3000,2,FALSE)</f>
        <v>#N/A</v>
      </c>
      <c r="T70" t="e">
        <f>VLOOKUP(S70,product_IDs!$A$2:$B$3000,2,FALSE)</f>
        <v>#N/A</v>
      </c>
    </row>
    <row r="71" spans="1:20" x14ac:dyDescent="0.25">
      <c r="A71" t="s">
        <v>96</v>
      </c>
      <c r="B71" s="43" t="s">
        <v>28</v>
      </c>
      <c r="C71" s="43" t="str">
        <f t="shared" si="0"/>
        <v>s3_s5_s6_vf_turret_camerasCorner</v>
      </c>
      <c r="D71" s="2" t="s">
        <v>4600</v>
      </c>
      <c r="E71" t="s">
        <v>17</v>
      </c>
      <c r="F71">
        <f>VLOOKUP(E71,product_IDs!$A$2:$B$3000,2,FALSE)</f>
        <v>43101</v>
      </c>
      <c r="G71" t="s">
        <v>30</v>
      </c>
      <c r="H71">
        <f>VLOOKUP(G71,product_IDs!$A$2:$B$3000,2,FALSE)</f>
        <v>43021</v>
      </c>
      <c r="I71" t="s">
        <v>99</v>
      </c>
      <c r="J71">
        <f>VLOOKUP(I71,product_IDs!$A$2:$B$3000,2,FALSE)</f>
        <v>79966</v>
      </c>
      <c r="L71" t="e">
        <f>VLOOKUP(K71,product_IDs!$A$2:$B$3000,2,FALSE)</f>
        <v>#N/A</v>
      </c>
      <c r="N71" t="e">
        <f>VLOOKUP(M71,product_IDs!$A$2:$B$3000,2,FALSE)</f>
        <v>#N/A</v>
      </c>
      <c r="P71" t="e">
        <f>VLOOKUP(O71,product_IDs!$A$2:$B$3000,2,FALSE)</f>
        <v>#N/A</v>
      </c>
      <c r="R71" t="e">
        <f>VLOOKUP(Q71,product_IDs!$A$2:$B$3000,2,FALSE)</f>
        <v>#N/A</v>
      </c>
      <c r="T71" t="e">
        <f>VLOOKUP(S71,product_IDs!$A$2:$B$3000,2,FALSE)</f>
        <v>#N/A</v>
      </c>
    </row>
    <row r="72" spans="1:20" x14ac:dyDescent="0.25">
      <c r="A72" s="45" t="s">
        <v>4412</v>
      </c>
      <c r="B72" s="49" t="s">
        <v>4540</v>
      </c>
      <c r="C72" s="43"/>
      <c r="F72" t="e">
        <f>VLOOKUP(E72,product_IDs!$A$2:$B$3000,2,FALSE)</f>
        <v>#N/A</v>
      </c>
      <c r="H72" t="e">
        <f>VLOOKUP(G72,product_IDs!$A$2:$B$3000,2,FALSE)</f>
        <v>#N/A</v>
      </c>
      <c r="J72" t="e">
        <f>VLOOKUP(I72,product_IDs!$A$2:$B$3000,2,FALSE)</f>
        <v>#N/A</v>
      </c>
      <c r="L72" t="e">
        <f>VLOOKUP(K72,product_IDs!$A$2:$B$3000,2,FALSE)</f>
        <v>#N/A</v>
      </c>
      <c r="N72" t="e">
        <f>VLOOKUP(M72,product_IDs!$A$2:$B$3000,2,FALSE)</f>
        <v>#N/A</v>
      </c>
      <c r="P72" t="e">
        <f>VLOOKUP(O72,product_IDs!$A$2:$B$3000,2,FALSE)</f>
        <v>#N/A</v>
      </c>
      <c r="R72" t="e">
        <f>VLOOKUP(Q72,product_IDs!$A$2:$B$3000,2,FALSE)</f>
        <v>#N/A</v>
      </c>
      <c r="T72" t="e">
        <f>VLOOKUP(S72,product_IDs!$A$2:$B$3000,2,FALSE)</f>
        <v>#N/A</v>
      </c>
    </row>
    <row r="73" spans="1:20" x14ac:dyDescent="0.25">
      <c r="A73" t="s">
        <v>101</v>
      </c>
      <c r="B73" s="43" t="s">
        <v>10</v>
      </c>
      <c r="C73" s="43" t="str">
        <f t="shared" si="0"/>
        <v>s3_s5_s6_vf_turret_h_camerasCeiling</v>
      </c>
      <c r="D73" s="2" t="s">
        <v>93</v>
      </c>
      <c r="E73" t="s">
        <v>39</v>
      </c>
      <c r="F73">
        <f>VLOOKUP(E73,product_IDs!$A$2:$B$3000,2,FALSE)</f>
        <v>43156</v>
      </c>
      <c r="G73" t="s">
        <v>40</v>
      </c>
      <c r="H73">
        <f>VLOOKUP(G73,product_IDs!$A$2:$B$3000,2,FALSE)</f>
        <v>43161</v>
      </c>
      <c r="J73" t="e">
        <f>VLOOKUP(I73,product_IDs!$A$2:$B$3000,2,FALSE)</f>
        <v>#N/A</v>
      </c>
      <c r="L73" t="e">
        <f>VLOOKUP(K73,product_IDs!$A$2:$B$3000,2,FALSE)</f>
        <v>#N/A</v>
      </c>
      <c r="N73" t="e">
        <f>VLOOKUP(M73,product_IDs!$A$2:$B$3000,2,FALSE)</f>
        <v>#N/A</v>
      </c>
      <c r="P73" t="e">
        <f>VLOOKUP(O73,product_IDs!$A$2:$B$3000,2,FALSE)</f>
        <v>#N/A</v>
      </c>
      <c r="R73" t="e">
        <f>VLOOKUP(Q73,product_IDs!$A$2:$B$3000,2,FALSE)</f>
        <v>#N/A</v>
      </c>
      <c r="T73" t="e">
        <f>VLOOKUP(S73,product_IDs!$A$2:$B$3000,2,FALSE)</f>
        <v>#N/A</v>
      </c>
    </row>
    <row r="74" spans="1:20" ht="30" x14ac:dyDescent="0.25">
      <c r="A74" t="s">
        <v>101</v>
      </c>
      <c r="B74" s="43" t="s">
        <v>14</v>
      </c>
      <c r="C74" s="43" t="str">
        <f t="shared" si="0"/>
        <v>s3_s5_s6_vf_turret_h_camerasWall</v>
      </c>
      <c r="D74" s="2" t="s">
        <v>102</v>
      </c>
      <c r="E74" t="s">
        <v>103</v>
      </c>
      <c r="F74">
        <f>VLOOKUP(E74,product_IDs!$A$2:$B$3000,2,FALSE)</f>
        <v>83101</v>
      </c>
      <c r="G74" t="s">
        <v>17</v>
      </c>
      <c r="H74">
        <f>VLOOKUP(G74,product_IDs!$A$2:$B$3000,2,FALSE)</f>
        <v>43101</v>
      </c>
      <c r="I74" t="s">
        <v>42</v>
      </c>
      <c r="J74">
        <f>VLOOKUP(I74,product_IDs!$A$2:$B$3000,2,FALSE)</f>
        <v>79961</v>
      </c>
      <c r="K74" t="s">
        <v>39</v>
      </c>
      <c r="L74">
        <f>VLOOKUP(K74,product_IDs!$A$2:$B$3000,2,FALSE)</f>
        <v>43156</v>
      </c>
      <c r="M74" t="s">
        <v>40</v>
      </c>
      <c r="N74">
        <f>VLOOKUP(M74,product_IDs!$A$2:$B$3000,2,FALSE)</f>
        <v>43161</v>
      </c>
      <c r="P74" t="e">
        <f>VLOOKUP(O74,product_IDs!$A$2:$B$3000,2,FALSE)</f>
        <v>#N/A</v>
      </c>
      <c r="R74" t="e">
        <f>VLOOKUP(Q74,product_IDs!$A$2:$B$3000,2,FALSE)</f>
        <v>#N/A</v>
      </c>
      <c r="T74" t="e">
        <f>VLOOKUP(S74,product_IDs!$A$2:$B$3000,2,FALSE)</f>
        <v>#N/A</v>
      </c>
    </row>
    <row r="75" spans="1:20" x14ac:dyDescent="0.25">
      <c r="A75" t="s">
        <v>101</v>
      </c>
      <c r="B75" s="43" t="s">
        <v>18</v>
      </c>
      <c r="C75" s="43" t="str">
        <f t="shared" si="0"/>
        <v>s3_s5_s6_vf_turret_h_camerasPendant</v>
      </c>
      <c r="D75" s="2" t="s">
        <v>104</v>
      </c>
      <c r="E75" t="s">
        <v>103</v>
      </c>
      <c r="F75">
        <f>VLOOKUP(E75,product_IDs!$A$2:$B$3000,2,FALSE)</f>
        <v>83101</v>
      </c>
      <c r="G75" t="s">
        <v>20</v>
      </c>
      <c r="H75">
        <f>VLOOKUP(G75,product_IDs!$A$2:$B$3000,2,FALSE)</f>
        <v>43111</v>
      </c>
      <c r="J75" t="e">
        <f>VLOOKUP(I75,product_IDs!$A$2:$B$3000,2,FALSE)</f>
        <v>#N/A</v>
      </c>
      <c r="L75" t="e">
        <f>VLOOKUP(K75,product_IDs!$A$2:$B$3000,2,FALSE)</f>
        <v>#N/A</v>
      </c>
      <c r="N75" t="e">
        <f>VLOOKUP(M75,product_IDs!$A$2:$B$3000,2,FALSE)</f>
        <v>#N/A</v>
      </c>
      <c r="P75" t="e">
        <f>VLOOKUP(O75,product_IDs!$A$2:$B$3000,2,FALSE)</f>
        <v>#N/A</v>
      </c>
      <c r="R75" t="e">
        <f>VLOOKUP(Q75,product_IDs!$A$2:$B$3000,2,FALSE)</f>
        <v>#N/A</v>
      </c>
      <c r="T75" t="e">
        <f>VLOOKUP(S75,product_IDs!$A$2:$B$3000,2,FALSE)</f>
        <v>#N/A</v>
      </c>
    </row>
    <row r="76" spans="1:20" x14ac:dyDescent="0.25">
      <c r="A76" t="s">
        <v>101</v>
      </c>
      <c r="B76" s="43" t="s">
        <v>26</v>
      </c>
      <c r="C76" s="43" t="str">
        <f t="shared" si="0"/>
        <v>s3_s5_s6_vf_turret_h_camerasPole</v>
      </c>
      <c r="D76" s="2" t="s">
        <v>4599</v>
      </c>
      <c r="E76" t="s">
        <v>17</v>
      </c>
      <c r="F76">
        <f>VLOOKUP(E76,product_IDs!$A$2:$B$3000,2,FALSE)</f>
        <v>43101</v>
      </c>
      <c r="G76" t="s">
        <v>4398</v>
      </c>
      <c r="H76">
        <f>VLOOKUP(G76,product_IDs!$A$2:$B$3000,2,FALSE)</f>
        <v>85456</v>
      </c>
      <c r="I76" t="s">
        <v>103</v>
      </c>
      <c r="J76">
        <f>VLOOKUP(I76,product_IDs!$A$2:$B$3000,2,FALSE)</f>
        <v>83101</v>
      </c>
      <c r="L76" t="e">
        <f>VLOOKUP(K76,product_IDs!$A$2:$B$3000,2,FALSE)</f>
        <v>#N/A</v>
      </c>
      <c r="N76" t="e">
        <f>VLOOKUP(M76,product_IDs!$A$2:$B$3000,2,FALSE)</f>
        <v>#N/A</v>
      </c>
      <c r="P76" t="e">
        <f>VLOOKUP(O76,product_IDs!$A$2:$B$3000,2,FALSE)</f>
        <v>#N/A</v>
      </c>
      <c r="R76" t="e">
        <f>VLOOKUP(Q76,product_IDs!$A$2:$B$3000,2,FALSE)</f>
        <v>#N/A</v>
      </c>
      <c r="T76" t="e">
        <f>VLOOKUP(S76,product_IDs!$A$2:$B$3000,2,FALSE)</f>
        <v>#N/A</v>
      </c>
    </row>
    <row r="77" spans="1:20" x14ac:dyDescent="0.25">
      <c r="A77" t="s">
        <v>101</v>
      </c>
      <c r="B77" s="43" t="s">
        <v>28</v>
      </c>
      <c r="C77" s="43" t="str">
        <f t="shared" si="0"/>
        <v>s3_s5_s6_vf_turret_h_camerasCorner</v>
      </c>
      <c r="D77" s="2" t="s">
        <v>4600</v>
      </c>
      <c r="E77" t="s">
        <v>17</v>
      </c>
      <c r="F77">
        <f>VLOOKUP(E77,product_IDs!$A$2:$B$3000,2,FALSE)</f>
        <v>43101</v>
      </c>
      <c r="G77" t="s">
        <v>30</v>
      </c>
      <c r="H77">
        <f>VLOOKUP(G77,product_IDs!$A$2:$B$3000,2,FALSE)</f>
        <v>43021</v>
      </c>
      <c r="I77" t="s">
        <v>103</v>
      </c>
      <c r="J77">
        <f>VLOOKUP(I77,product_IDs!$A$2:$B$3000,2,FALSE)</f>
        <v>83101</v>
      </c>
      <c r="L77" t="e">
        <f>VLOOKUP(K77,product_IDs!$A$2:$B$3000,2,FALSE)</f>
        <v>#N/A</v>
      </c>
      <c r="N77" t="e">
        <f>VLOOKUP(M77,product_IDs!$A$2:$B$3000,2,FALSE)</f>
        <v>#N/A</v>
      </c>
      <c r="P77" t="e">
        <f>VLOOKUP(O77,product_IDs!$A$2:$B$3000,2,FALSE)</f>
        <v>#N/A</v>
      </c>
      <c r="R77" t="e">
        <f>VLOOKUP(Q77,product_IDs!$A$2:$B$3000,2,FALSE)</f>
        <v>#N/A</v>
      </c>
      <c r="T77" t="e">
        <f>VLOOKUP(S77,product_IDs!$A$2:$B$3000,2,FALSE)</f>
        <v>#N/A</v>
      </c>
    </row>
    <row r="78" spans="1:20" x14ac:dyDescent="0.25">
      <c r="A78" s="45" t="s">
        <v>4411</v>
      </c>
      <c r="B78" s="45" t="s">
        <v>10</v>
      </c>
      <c r="C78" s="45" t="str">
        <f t="shared" si="0"/>
        <v>s3_s5_s6_vf_turret_h_cameras_whiteCeiling</v>
      </c>
      <c r="D78" s="45" t="s">
        <v>4541</v>
      </c>
      <c r="F78" t="e">
        <f>VLOOKUP(E78,product_IDs!$A$2:$B$3000,2,FALSE)</f>
        <v>#N/A</v>
      </c>
      <c r="H78" t="e">
        <f>VLOOKUP(G78,product_IDs!$A$2:$B$3000,2,FALSE)</f>
        <v>#N/A</v>
      </c>
      <c r="J78" t="e">
        <f>VLOOKUP(I78,product_IDs!$A$2:$B$3000,2,FALSE)</f>
        <v>#N/A</v>
      </c>
      <c r="L78" t="e">
        <f>VLOOKUP(K78,product_IDs!$A$2:$B$3000,2,FALSE)</f>
        <v>#N/A</v>
      </c>
      <c r="N78" t="e">
        <f>VLOOKUP(M78,product_IDs!$A$2:$B$3000,2,FALSE)</f>
        <v>#N/A</v>
      </c>
      <c r="P78" t="e">
        <f>VLOOKUP(O78,product_IDs!$A$2:$B$3000,2,FALSE)</f>
        <v>#N/A</v>
      </c>
      <c r="R78" t="e">
        <f>VLOOKUP(Q78,product_IDs!$A$2:$B$3000,2,FALSE)</f>
        <v>#N/A</v>
      </c>
      <c r="T78" t="e">
        <f>VLOOKUP(S78,product_IDs!$A$2:$B$3000,2,FALSE)</f>
        <v>#N/A</v>
      </c>
    </row>
    <row r="79" spans="1:20" x14ac:dyDescent="0.25">
      <c r="A79" s="45" t="s">
        <v>4411</v>
      </c>
      <c r="B79" s="45" t="s">
        <v>14</v>
      </c>
      <c r="C79" s="45" t="str">
        <f t="shared" ref="C79" si="2">_xlfn.CONCAT(A79,B79)</f>
        <v>s3_s5_s6_vf_turret_h_cameras_whiteWall</v>
      </c>
      <c r="D79" s="50" t="s">
        <v>4542</v>
      </c>
      <c r="E79" t="s">
        <v>4518</v>
      </c>
      <c r="F79">
        <f>VLOOKUP(E79,product_IDs!$A$2:$B$3000,2,FALSE)</f>
        <v>85466</v>
      </c>
      <c r="G79" t="s">
        <v>4523</v>
      </c>
      <c r="H79">
        <f>VLOOKUP(G79,product_IDs!$A$2:$B$3000,2,FALSE)</f>
        <v>87761</v>
      </c>
      <c r="J79" t="e">
        <f>VLOOKUP(I79,product_IDs!$A$2:$B$3000,2,FALSE)</f>
        <v>#N/A</v>
      </c>
      <c r="L79" t="e">
        <f>VLOOKUP(K79,product_IDs!$A$2:$B$3000,2,FALSE)</f>
        <v>#N/A</v>
      </c>
      <c r="N79" t="e">
        <f>VLOOKUP(M79,product_IDs!$A$2:$B$3000,2,FALSE)</f>
        <v>#N/A</v>
      </c>
      <c r="P79" t="e">
        <f>VLOOKUP(O79,product_IDs!$A$2:$B$3000,2,FALSE)</f>
        <v>#N/A</v>
      </c>
      <c r="R79" t="e">
        <f>VLOOKUP(Q79,product_IDs!$A$2:$B$3000,2,FALSE)</f>
        <v>#N/A</v>
      </c>
      <c r="T79" t="e">
        <f>VLOOKUP(S79,product_IDs!$A$2:$B$3000,2,FALSE)</f>
        <v>#N/A</v>
      </c>
    </row>
    <row r="80" spans="1:20" x14ac:dyDescent="0.25">
      <c r="A80" s="45" t="s">
        <v>4411</v>
      </c>
      <c r="B80" s="45" t="s">
        <v>18</v>
      </c>
      <c r="C80" s="45" t="str">
        <f t="shared" si="0"/>
        <v>s3_s5_s6_vf_turret_h_cameras_whitePendant</v>
      </c>
      <c r="D80" s="50" t="s">
        <v>4543</v>
      </c>
      <c r="E80" t="s">
        <v>4519</v>
      </c>
      <c r="F80">
        <f>VLOOKUP(E80,product_IDs!$A$2:$B$3000,2,FALSE)</f>
        <v>85306</v>
      </c>
      <c r="G80" t="s">
        <v>103</v>
      </c>
      <c r="H80">
        <f>VLOOKUP(G80,product_IDs!$A$2:$B$3000,2,FALSE)</f>
        <v>83101</v>
      </c>
      <c r="J80" t="e">
        <f>VLOOKUP(I80,product_IDs!$A$2:$B$3000,2,FALSE)</f>
        <v>#N/A</v>
      </c>
      <c r="L80" t="e">
        <f>VLOOKUP(K80,product_IDs!$A$2:$B$3000,2,FALSE)</f>
        <v>#N/A</v>
      </c>
      <c r="N80" t="e">
        <f>VLOOKUP(M80,product_IDs!$A$2:$B$3000,2,FALSE)</f>
        <v>#N/A</v>
      </c>
      <c r="P80" t="e">
        <f>VLOOKUP(O80,product_IDs!$A$2:$B$3000,2,FALSE)</f>
        <v>#N/A</v>
      </c>
      <c r="R80" t="e">
        <f>VLOOKUP(Q80,product_IDs!$A$2:$B$3000,2,FALSE)</f>
        <v>#N/A</v>
      </c>
      <c r="T80" t="e">
        <f>VLOOKUP(S80,product_IDs!$A$2:$B$3000,2,FALSE)</f>
        <v>#N/A</v>
      </c>
    </row>
    <row r="81" spans="1:20" ht="30" x14ac:dyDescent="0.25">
      <c r="A81" t="s">
        <v>105</v>
      </c>
      <c r="B81" t="s">
        <v>26</v>
      </c>
      <c r="C81" t="str">
        <f t="shared" si="0"/>
        <v>s6_vf_bullet_h_camerasPole</v>
      </c>
      <c r="D81" s="2" t="s">
        <v>4598</v>
      </c>
      <c r="E81" t="s">
        <v>27</v>
      </c>
      <c r="F81">
        <f>VLOOKUP(E81,product_IDs!$A$2:$B$3000,2,FALSE)</f>
        <v>43106</v>
      </c>
      <c r="G81" t="s">
        <v>4398</v>
      </c>
      <c r="H81">
        <f>VLOOKUP(G81,product_IDs!$A$2:$B$3000,2,FALSE)</f>
        <v>85456</v>
      </c>
      <c r="J81" t="e">
        <f>VLOOKUP(I81,product_IDs!$A$2:$B$3000,2,FALSE)</f>
        <v>#N/A</v>
      </c>
      <c r="L81" t="e">
        <f>VLOOKUP(K81,product_IDs!$A$2:$B$3000,2,FALSE)</f>
        <v>#N/A</v>
      </c>
      <c r="N81" t="e">
        <f>VLOOKUP(M81,product_IDs!$A$2:$B$3000,2,FALSE)</f>
        <v>#N/A</v>
      </c>
      <c r="P81" t="e">
        <f>VLOOKUP(O81,product_IDs!$A$2:$B$3000,2,FALSE)</f>
        <v>#N/A</v>
      </c>
      <c r="R81" t="e">
        <f>VLOOKUP(Q81,product_IDs!$A$2:$B$3000,2,FALSE)</f>
        <v>#N/A</v>
      </c>
      <c r="T81" t="e">
        <f>VLOOKUP(S81,product_IDs!$A$2:$B$3000,2,FALSE)</f>
        <v>#N/A</v>
      </c>
    </row>
    <row r="82" spans="1:20" x14ac:dyDescent="0.25">
      <c r="A82" t="s">
        <v>105</v>
      </c>
      <c r="B82" t="s">
        <v>28</v>
      </c>
      <c r="C82" t="str">
        <f t="shared" si="0"/>
        <v>s6_vf_bullet_h_camerasCorner</v>
      </c>
      <c r="D82" s="2" t="s">
        <v>29</v>
      </c>
      <c r="E82" t="s">
        <v>30</v>
      </c>
      <c r="F82">
        <f>VLOOKUP(E82,product_IDs!$A$2:$B$3000,2,FALSE)</f>
        <v>43021</v>
      </c>
      <c r="H82" t="e">
        <f>VLOOKUP(G82,product_IDs!$A$2:$B$3000,2,FALSE)</f>
        <v>#N/A</v>
      </c>
      <c r="J82" t="e">
        <f>VLOOKUP(I82,product_IDs!$A$2:$B$3000,2,FALSE)</f>
        <v>#N/A</v>
      </c>
      <c r="L82" t="e">
        <f>VLOOKUP(K82,product_IDs!$A$2:$B$3000,2,FALSE)</f>
        <v>#N/A</v>
      </c>
      <c r="N82" t="e">
        <f>VLOOKUP(M82,product_IDs!$A$2:$B$3000,2,FALSE)</f>
        <v>#N/A</v>
      </c>
      <c r="P82" t="e">
        <f>VLOOKUP(O82,product_IDs!$A$2:$B$3000,2,FALSE)</f>
        <v>#N/A</v>
      </c>
      <c r="R82" t="e">
        <f>VLOOKUP(Q82,product_IDs!$A$2:$B$3000,2,FALSE)</f>
        <v>#N/A</v>
      </c>
      <c r="T82" t="e">
        <f>VLOOKUP(S82,product_IDs!$A$2:$B$3000,2,FALSE)</f>
        <v>#N/A</v>
      </c>
    </row>
    <row r="83" spans="1:20" ht="30" x14ac:dyDescent="0.25">
      <c r="A83" t="s">
        <v>106</v>
      </c>
      <c r="B83" t="s">
        <v>26</v>
      </c>
      <c r="C83" t="str">
        <f t="shared" si="0"/>
        <v>s3_vf_bullet_camerasPole</v>
      </c>
      <c r="D83" s="2" t="s">
        <v>4598</v>
      </c>
      <c r="E83" t="s">
        <v>27</v>
      </c>
      <c r="F83">
        <f>VLOOKUP(E83,product_IDs!$A$2:$B$3000,2,FALSE)</f>
        <v>43106</v>
      </c>
      <c r="G83" t="s">
        <v>4398</v>
      </c>
      <c r="H83">
        <f>VLOOKUP(G83,product_IDs!$A$2:$B$3000,2,FALSE)</f>
        <v>85456</v>
      </c>
      <c r="J83" t="e">
        <f>VLOOKUP(I83,product_IDs!$A$2:$B$3000,2,FALSE)</f>
        <v>#N/A</v>
      </c>
      <c r="L83" t="e">
        <f>VLOOKUP(K83,product_IDs!$A$2:$B$3000,2,FALSE)</f>
        <v>#N/A</v>
      </c>
      <c r="N83" t="e">
        <f>VLOOKUP(M83,product_IDs!$A$2:$B$3000,2,FALSE)</f>
        <v>#N/A</v>
      </c>
      <c r="P83" t="e">
        <f>VLOOKUP(O83,product_IDs!$A$2:$B$3000,2,FALSE)</f>
        <v>#N/A</v>
      </c>
      <c r="R83" t="e">
        <f>VLOOKUP(Q83,product_IDs!$A$2:$B$3000,2,FALSE)</f>
        <v>#N/A</v>
      </c>
      <c r="T83" t="e">
        <f>VLOOKUP(S83,product_IDs!$A$2:$B$3000,2,FALSE)</f>
        <v>#N/A</v>
      </c>
    </row>
    <row r="84" spans="1:20" x14ac:dyDescent="0.25">
      <c r="A84" t="s">
        <v>106</v>
      </c>
      <c r="B84" t="s">
        <v>28</v>
      </c>
      <c r="C84" t="str">
        <f t="shared" si="0"/>
        <v>s3_vf_bullet_camerasCorner</v>
      </c>
      <c r="D84" s="2" t="s">
        <v>29</v>
      </c>
      <c r="E84" t="s">
        <v>30</v>
      </c>
      <c r="F84">
        <f>VLOOKUP(E84,product_IDs!$A$2:$B$3000,2,FALSE)</f>
        <v>43021</v>
      </c>
      <c r="H84" t="e">
        <f>VLOOKUP(G84,product_IDs!$A$2:$B$3000,2,FALSE)</f>
        <v>#N/A</v>
      </c>
      <c r="J84" t="e">
        <f>VLOOKUP(I84,product_IDs!$A$2:$B$3000,2,FALSE)</f>
        <v>#N/A</v>
      </c>
      <c r="L84" t="e">
        <f>VLOOKUP(K84,product_IDs!$A$2:$B$3000,2,FALSE)</f>
        <v>#N/A</v>
      </c>
      <c r="N84" t="e">
        <f>VLOOKUP(M84,product_IDs!$A$2:$B$3000,2,FALSE)</f>
        <v>#N/A</v>
      </c>
      <c r="P84" t="e">
        <f>VLOOKUP(O84,product_IDs!$A$2:$B$3000,2,FALSE)</f>
        <v>#N/A</v>
      </c>
      <c r="R84" t="e">
        <f>VLOOKUP(Q84,product_IDs!$A$2:$B$3000,2,FALSE)</f>
        <v>#N/A</v>
      </c>
      <c r="T84" t="e">
        <f>VLOOKUP(S84,product_IDs!$A$2:$B$3000,2,FALSE)</f>
        <v>#N/A</v>
      </c>
    </row>
    <row r="85" spans="1:20" x14ac:dyDescent="0.25">
      <c r="A85" t="s">
        <v>107</v>
      </c>
      <c r="B85" t="s">
        <v>10</v>
      </c>
      <c r="C85" t="str">
        <f t="shared" si="0"/>
        <v>s6_fixed_wedge_camerasCeiling</v>
      </c>
      <c r="D85" s="2" t="s">
        <v>108</v>
      </c>
      <c r="E85" t="s">
        <v>109</v>
      </c>
      <c r="F85">
        <f>VLOOKUP(E85,product_IDs!$A$2:$B$3000,2,FALSE)</f>
        <v>82566</v>
      </c>
      <c r="G85" t="s">
        <v>110</v>
      </c>
      <c r="H85">
        <f>VLOOKUP(G85,product_IDs!$A$2:$B$3000,2,FALSE)</f>
        <v>83201</v>
      </c>
      <c r="J85" t="e">
        <f>VLOOKUP(I85,product_IDs!$A$2:$B$3000,2,FALSE)</f>
        <v>#N/A</v>
      </c>
      <c r="L85" t="e">
        <f>VLOOKUP(K85,product_IDs!$A$2:$B$3000,2,FALSE)</f>
        <v>#N/A</v>
      </c>
      <c r="N85" t="e">
        <f>VLOOKUP(M85,product_IDs!$A$2:$B$3000,2,FALSE)</f>
        <v>#N/A</v>
      </c>
      <c r="P85" t="e">
        <f>VLOOKUP(O85,product_IDs!$A$2:$B$3000,2,FALSE)</f>
        <v>#N/A</v>
      </c>
      <c r="R85" t="e">
        <f>VLOOKUP(Q85,product_IDs!$A$2:$B$3000,2,FALSE)</f>
        <v>#N/A</v>
      </c>
      <c r="T85" t="e">
        <f>VLOOKUP(S85,product_IDs!$A$2:$B$3000,2,FALSE)</f>
        <v>#N/A</v>
      </c>
    </row>
    <row r="86" spans="1:20" ht="60" x14ac:dyDescent="0.25">
      <c r="A86" t="s">
        <v>107</v>
      </c>
      <c r="B86" s="45" t="s">
        <v>14</v>
      </c>
      <c r="C86" s="45" t="str">
        <f t="shared" si="0"/>
        <v>s6_fixed_wedge_camerasWall</v>
      </c>
      <c r="D86" s="51" t="s">
        <v>4718</v>
      </c>
      <c r="E86" t="s">
        <v>109</v>
      </c>
      <c r="F86">
        <f>VLOOKUP(E86,product_IDs!$A$2:$B$3000,2,FALSE)</f>
        <v>82566</v>
      </c>
      <c r="G86" t="s">
        <v>110</v>
      </c>
      <c r="H86">
        <f>VLOOKUP(G86,product_IDs!$A$2:$B$3000,2,FALSE)</f>
        <v>83201</v>
      </c>
      <c r="I86" t="s">
        <v>35</v>
      </c>
      <c r="J86">
        <f>VLOOKUP(I86,product_IDs!$A$2:$B$3000,2,FALSE)</f>
        <v>43131</v>
      </c>
      <c r="K86" t="s">
        <v>36</v>
      </c>
      <c r="L86">
        <f>VLOOKUP(K86,product_IDs!$A$2:$B$3000,2,FALSE)</f>
        <v>43011</v>
      </c>
      <c r="M86" t="s">
        <v>111</v>
      </c>
      <c r="N86">
        <f>VLOOKUP(M86,product_IDs!$A$2:$B$3000,2,FALSE)</f>
        <v>43166</v>
      </c>
      <c r="O86" t="s">
        <v>60</v>
      </c>
      <c r="P86">
        <f>VLOOKUP(O86,product_IDs!$A$2:$B$3000,2,FALSE)</f>
        <v>61931</v>
      </c>
      <c r="Q86" t="s">
        <v>42</v>
      </c>
      <c r="R86">
        <f>VLOOKUP(Q86,product_IDs!$A$2:$B$3000,2,FALSE)</f>
        <v>79961</v>
      </c>
      <c r="S86" t="s">
        <v>116</v>
      </c>
      <c r="T86">
        <f>VLOOKUP(S86,product_IDs!$A$2:$B$3000,2,FALSE)</f>
        <v>43126</v>
      </c>
    </row>
    <row r="87" spans="1:20" x14ac:dyDescent="0.25">
      <c r="A87" t="s">
        <v>107</v>
      </c>
      <c r="B87" s="45" t="s">
        <v>18</v>
      </c>
      <c r="C87" s="45" t="str">
        <f t="shared" si="0"/>
        <v>s6_fixed_wedge_camerasPendant</v>
      </c>
      <c r="D87" s="51" t="s">
        <v>4717</v>
      </c>
      <c r="E87" t="s">
        <v>20</v>
      </c>
      <c r="F87">
        <f>VLOOKUP(E87,product_IDs!$A$2:$B$3000,2,FALSE)</f>
        <v>43111</v>
      </c>
      <c r="G87" t="s">
        <v>116</v>
      </c>
      <c r="H87">
        <f>VLOOKUP(G87,product_IDs!$A$2:$B$3000,2,FALSE)</f>
        <v>43126</v>
      </c>
      <c r="J87" t="e">
        <f>VLOOKUP(I87,product_IDs!$A$2:$B$3000,2,FALSE)</f>
        <v>#N/A</v>
      </c>
      <c r="L87" t="e">
        <f>VLOOKUP(K87,product_IDs!$A$2:$B$3000,2,FALSE)</f>
        <v>#N/A</v>
      </c>
      <c r="N87" t="e">
        <f>VLOOKUP(M87,product_IDs!$A$2:$B$3000,2,FALSE)</f>
        <v>#N/A</v>
      </c>
      <c r="P87" t="e">
        <f>VLOOKUP(O87,product_IDs!$A$2:$B$3000,2,FALSE)</f>
        <v>#N/A</v>
      </c>
      <c r="R87" t="e">
        <f>VLOOKUP(Q87,product_IDs!$A$2:$B$3000,2,FALSE)</f>
        <v>#N/A</v>
      </c>
      <c r="T87" t="e">
        <f>VLOOKUP(S87,product_IDs!$A$2:$B$3000,2,FALSE)</f>
        <v>#N/A</v>
      </c>
    </row>
    <row r="88" spans="1:20" ht="30" x14ac:dyDescent="0.25">
      <c r="A88" s="49" t="s">
        <v>4407</v>
      </c>
      <c r="B88" s="45" t="s">
        <v>10</v>
      </c>
      <c r="C88" s="45" t="str">
        <f t="shared" si="0"/>
        <v>s6_fixed_wedge_cameras_whiteCeiling</v>
      </c>
      <c r="D88" s="51" t="s">
        <v>4546</v>
      </c>
      <c r="E88" t="s">
        <v>4520</v>
      </c>
      <c r="F88">
        <f>VLOOKUP(E88,product_IDs!$A$2:$B$3000,2,FALSE)</f>
        <v>85331</v>
      </c>
      <c r="H88" t="e">
        <f>VLOOKUP(G88,product_IDs!$A$2:$B$3000,2,FALSE)</f>
        <v>#N/A</v>
      </c>
      <c r="J88" t="e">
        <f>VLOOKUP(I88,product_IDs!$A$2:$B$3000,2,FALSE)</f>
        <v>#N/A</v>
      </c>
      <c r="L88" t="e">
        <f>VLOOKUP(K88,product_IDs!$A$2:$B$3000,2,FALSE)</f>
        <v>#N/A</v>
      </c>
      <c r="N88" t="e">
        <f>VLOOKUP(M88,product_IDs!$A$2:$B$3000,2,FALSE)</f>
        <v>#N/A</v>
      </c>
      <c r="P88" t="e">
        <f>VLOOKUP(O88,product_IDs!$A$2:$B$3000,2,FALSE)</f>
        <v>#N/A</v>
      </c>
      <c r="R88" t="e">
        <f>VLOOKUP(Q88,product_IDs!$A$2:$B$3000,2,FALSE)</f>
        <v>#N/A</v>
      </c>
      <c r="T88" t="e">
        <f>VLOOKUP(S88,product_IDs!$A$2:$B$3000,2,FALSE)</f>
        <v>#N/A</v>
      </c>
    </row>
    <row r="89" spans="1:20" ht="30" x14ac:dyDescent="0.25">
      <c r="A89" s="49" t="s">
        <v>4407</v>
      </c>
      <c r="B89" s="45" t="s">
        <v>14</v>
      </c>
      <c r="C89" s="45" t="str">
        <f t="shared" si="0"/>
        <v>s6_fixed_wedge_cameras_whiteWall</v>
      </c>
      <c r="D89" s="51" t="s">
        <v>4547</v>
      </c>
      <c r="E89" t="s">
        <v>4520</v>
      </c>
      <c r="F89">
        <f>VLOOKUP(E89,product_IDs!$A$2:$B$3000,2,FALSE)</f>
        <v>85331</v>
      </c>
      <c r="H89" t="e">
        <f>VLOOKUP(G89,product_IDs!$A$2:$B$3000,2,FALSE)</f>
        <v>#N/A</v>
      </c>
      <c r="J89" t="e">
        <f>VLOOKUP(I89,product_IDs!$A$2:$B$3000,2,FALSE)</f>
        <v>#N/A</v>
      </c>
      <c r="L89" t="e">
        <f>VLOOKUP(K89,product_IDs!$A$2:$B$3000,2,FALSE)</f>
        <v>#N/A</v>
      </c>
      <c r="N89" t="e">
        <f>VLOOKUP(M89,product_IDs!$A$2:$B$3000,2,FALSE)</f>
        <v>#N/A</v>
      </c>
      <c r="P89" t="e">
        <f>VLOOKUP(O89,product_IDs!$A$2:$B$3000,2,FALSE)</f>
        <v>#N/A</v>
      </c>
      <c r="R89" t="e">
        <f>VLOOKUP(Q89,product_IDs!$A$2:$B$3000,2,FALSE)</f>
        <v>#N/A</v>
      </c>
      <c r="T89" t="e">
        <f>VLOOKUP(S89,product_IDs!$A$2:$B$3000,2,FALSE)</f>
        <v>#N/A</v>
      </c>
    </row>
    <row r="90" spans="1:20" x14ac:dyDescent="0.25">
      <c r="A90" s="45" t="s">
        <v>4408</v>
      </c>
      <c r="B90" s="45" t="s">
        <v>4719</v>
      </c>
      <c r="C90" s="45"/>
      <c r="D90" s="51"/>
      <c r="F90" t="e">
        <f>VLOOKUP(E90,product_IDs!$A$2:$B$3000,2,FALSE)</f>
        <v>#N/A</v>
      </c>
      <c r="H90" t="e">
        <f>VLOOKUP(G90,product_IDs!$A$2:$B$3000,2,FALSE)</f>
        <v>#N/A</v>
      </c>
      <c r="J90" t="e">
        <f>VLOOKUP(I90,product_IDs!$A$2:$B$3000,2,FALSE)</f>
        <v>#N/A</v>
      </c>
      <c r="L90" t="e">
        <f>VLOOKUP(K90,product_IDs!$A$2:$B$3000,2,FALSE)</f>
        <v>#N/A</v>
      </c>
      <c r="N90" t="e">
        <f>VLOOKUP(M90,product_IDs!$A$2:$B$3000,2,FALSE)</f>
        <v>#N/A</v>
      </c>
      <c r="P90" t="e">
        <f>VLOOKUP(O90,product_IDs!$A$2:$B$3000,2,FALSE)</f>
        <v>#N/A</v>
      </c>
      <c r="R90" t="e">
        <f>VLOOKUP(Q90,product_IDs!$A$2:$B$3000,2,FALSE)</f>
        <v>#N/A</v>
      </c>
      <c r="T90" t="e">
        <f>VLOOKUP(S90,product_IDs!$A$2:$B$3000,2,FALSE)</f>
        <v>#N/A</v>
      </c>
    </row>
    <row r="91" spans="1:20" x14ac:dyDescent="0.25">
      <c r="A91" t="s">
        <v>112</v>
      </c>
      <c r="B91" t="s">
        <v>10</v>
      </c>
      <c r="C91" t="str">
        <f t="shared" si="0"/>
        <v>s3_fixed_wedge_camerasCeiling</v>
      </c>
      <c r="D91" s="2" t="s">
        <v>113</v>
      </c>
      <c r="E91" t="s">
        <v>39</v>
      </c>
      <c r="F91">
        <f>VLOOKUP(E91,product_IDs!$A$2:$B$3000,2,FALSE)</f>
        <v>43156</v>
      </c>
      <c r="G91" t="s">
        <v>40</v>
      </c>
      <c r="H91">
        <f>VLOOKUP(G91,product_IDs!$A$2:$B$3000,2,FALSE)</f>
        <v>43161</v>
      </c>
      <c r="J91" t="e">
        <f>VLOOKUP(I91,product_IDs!$A$2:$B$3000,2,FALSE)</f>
        <v>#N/A</v>
      </c>
      <c r="L91" t="e">
        <f>VLOOKUP(K91,product_IDs!$A$2:$B$3000,2,FALSE)</f>
        <v>#N/A</v>
      </c>
      <c r="N91" t="e">
        <f>VLOOKUP(M91,product_IDs!$A$2:$B$3000,2,FALSE)</f>
        <v>#N/A</v>
      </c>
      <c r="P91" t="e">
        <f>VLOOKUP(O91,product_IDs!$A$2:$B$3000,2,FALSE)</f>
        <v>#N/A</v>
      </c>
      <c r="R91" t="e">
        <f>VLOOKUP(Q91,product_IDs!$A$2:$B$3000,2,FALSE)</f>
        <v>#N/A</v>
      </c>
      <c r="T91" t="e">
        <f>VLOOKUP(S91,product_IDs!$A$2:$B$3000,2,FALSE)</f>
        <v>#N/A</v>
      </c>
    </row>
    <row r="92" spans="1:20" ht="45" x14ac:dyDescent="0.25">
      <c r="A92" t="s">
        <v>112</v>
      </c>
      <c r="B92" t="s">
        <v>14</v>
      </c>
      <c r="C92" t="str">
        <f t="shared" si="0"/>
        <v>s3_fixed_wedge_camerasWall</v>
      </c>
      <c r="D92" s="2" t="s">
        <v>114</v>
      </c>
      <c r="E92" t="s">
        <v>39</v>
      </c>
      <c r="F92">
        <f>VLOOKUP(E92,product_IDs!$A$2:$B$3000,2,FALSE)</f>
        <v>43156</v>
      </c>
      <c r="G92" t="s">
        <v>40</v>
      </c>
      <c r="H92">
        <f>VLOOKUP(G92,product_IDs!$A$2:$B$3000,2,FALSE)</f>
        <v>43161</v>
      </c>
      <c r="I92" t="s">
        <v>17</v>
      </c>
      <c r="J92">
        <f>VLOOKUP(I92,product_IDs!$A$2:$B$3000,2,FALSE)</f>
        <v>43101</v>
      </c>
      <c r="K92" t="s">
        <v>42</v>
      </c>
      <c r="L92">
        <f>VLOOKUP(K92,product_IDs!$A$2:$B$3000,2,FALSE)</f>
        <v>79961</v>
      </c>
      <c r="M92" t="s">
        <v>35</v>
      </c>
      <c r="N92">
        <f>VLOOKUP(M92,product_IDs!$A$2:$B$3000,2,FALSE)</f>
        <v>43131</v>
      </c>
      <c r="O92" t="s">
        <v>36</v>
      </c>
      <c r="P92">
        <f>VLOOKUP(O92,product_IDs!$A$2:$B$3000,2,FALSE)</f>
        <v>43011</v>
      </c>
      <c r="R92" t="e">
        <f>VLOOKUP(Q92,product_IDs!$A$2:$B$3000,2,FALSE)</f>
        <v>#N/A</v>
      </c>
      <c r="T92" t="e">
        <f>VLOOKUP(S92,product_IDs!$A$2:$B$3000,2,FALSE)</f>
        <v>#N/A</v>
      </c>
    </row>
    <row r="93" spans="1:20" x14ac:dyDescent="0.25">
      <c r="A93" t="s">
        <v>112</v>
      </c>
      <c r="B93" t="s">
        <v>18</v>
      </c>
      <c r="C93" t="str">
        <f t="shared" si="0"/>
        <v>s3_fixed_wedge_camerasPendant</v>
      </c>
      <c r="D93" s="2" t="s">
        <v>115</v>
      </c>
      <c r="E93" t="s">
        <v>116</v>
      </c>
      <c r="F93">
        <f>VLOOKUP(E93,product_IDs!$A$2:$B$3000,2,FALSE)</f>
        <v>43126</v>
      </c>
      <c r="G93" t="s">
        <v>20</v>
      </c>
      <c r="H93">
        <f>VLOOKUP(G93,product_IDs!$A$2:$B$3000,2,FALSE)</f>
        <v>43111</v>
      </c>
      <c r="J93" t="e">
        <f>VLOOKUP(I93,product_IDs!$A$2:$B$3000,2,FALSE)</f>
        <v>#N/A</v>
      </c>
      <c r="L93" t="e">
        <f>VLOOKUP(K93,product_IDs!$A$2:$B$3000,2,FALSE)</f>
        <v>#N/A</v>
      </c>
      <c r="N93" t="e">
        <f>VLOOKUP(M93,product_IDs!$A$2:$B$3000,2,FALSE)</f>
        <v>#N/A</v>
      </c>
      <c r="P93" t="e">
        <f>VLOOKUP(O93,product_IDs!$A$2:$B$3000,2,FALSE)</f>
        <v>#N/A</v>
      </c>
      <c r="R93" t="e">
        <f>VLOOKUP(Q93,product_IDs!$A$2:$B$3000,2,FALSE)</f>
        <v>#N/A</v>
      </c>
      <c r="T93" t="e">
        <f>VLOOKUP(S93,product_IDs!$A$2:$B$3000,2,FALSE)</f>
        <v>#N/A</v>
      </c>
    </row>
    <row r="94" spans="1:20" x14ac:dyDescent="0.25">
      <c r="A94" t="s">
        <v>117</v>
      </c>
      <c r="B94" t="s">
        <v>14</v>
      </c>
      <c r="C94" t="str">
        <f t="shared" si="0"/>
        <v>multi_imager_camerasWall</v>
      </c>
      <c r="D94" s="2" t="s">
        <v>118</v>
      </c>
      <c r="E94" t="s">
        <v>119</v>
      </c>
      <c r="F94">
        <f>VLOOKUP(E94,product_IDs!$A$2:$B$3000,2,FALSE)</f>
        <v>83046</v>
      </c>
      <c r="H94" t="e">
        <f>VLOOKUP(G94,product_IDs!$A$2:$B$3000,2,FALSE)</f>
        <v>#N/A</v>
      </c>
      <c r="J94" t="e">
        <f>VLOOKUP(I94,product_IDs!$A$2:$B$3000,2,FALSE)</f>
        <v>#N/A</v>
      </c>
      <c r="L94" t="e">
        <f>VLOOKUP(K94,product_IDs!$A$2:$B$3000,2,FALSE)</f>
        <v>#N/A</v>
      </c>
      <c r="N94" t="e">
        <f>VLOOKUP(M94,product_IDs!$A$2:$B$3000,2,FALSE)</f>
        <v>#N/A</v>
      </c>
      <c r="P94" t="e">
        <f>VLOOKUP(O94,product_IDs!$A$2:$B$3000,2,FALSE)</f>
        <v>#N/A</v>
      </c>
      <c r="R94" t="e">
        <f>VLOOKUP(Q94,product_IDs!$A$2:$B$3000,2,FALSE)</f>
        <v>#N/A</v>
      </c>
      <c r="T94" t="e">
        <f>VLOOKUP(S94,product_IDs!$A$2:$B$3000,2,FALSE)</f>
        <v>#N/A</v>
      </c>
    </row>
    <row r="95" spans="1:20" ht="30" x14ac:dyDescent="0.25">
      <c r="A95" t="s">
        <v>117</v>
      </c>
      <c r="B95" t="s">
        <v>18</v>
      </c>
      <c r="C95" t="str">
        <f t="shared" si="0"/>
        <v>multi_imager_camerasPendant</v>
      </c>
      <c r="D95" s="2" t="s">
        <v>120</v>
      </c>
      <c r="E95" t="s">
        <v>121</v>
      </c>
      <c r="F95">
        <f>VLOOKUP(E95,product_IDs!$A$2:$B$3000,2,FALSE)</f>
        <v>83051</v>
      </c>
      <c r="G95" t="s">
        <v>122</v>
      </c>
      <c r="H95">
        <f>VLOOKUP(G95,product_IDs!$A$2:$B$3000,2,FALSE)</f>
        <v>83056</v>
      </c>
      <c r="I95" t="s">
        <v>123</v>
      </c>
      <c r="J95">
        <f>VLOOKUP(I95,product_IDs!$A$2:$B$3000,2,FALSE)</f>
        <v>83061</v>
      </c>
      <c r="K95" t="s">
        <v>124</v>
      </c>
      <c r="L95">
        <f>VLOOKUP(K95,product_IDs!$A$2:$B$3000,2,FALSE)</f>
        <v>83066</v>
      </c>
      <c r="N95" t="e">
        <f>VLOOKUP(M95,product_IDs!$A$2:$B$3000,2,FALSE)</f>
        <v>#N/A</v>
      </c>
      <c r="P95" t="e">
        <f>VLOOKUP(O95,product_IDs!$A$2:$B$3000,2,FALSE)</f>
        <v>#N/A</v>
      </c>
      <c r="R95" t="e">
        <f>VLOOKUP(Q95,product_IDs!$A$2:$B$3000,2,FALSE)</f>
        <v>#N/A</v>
      </c>
      <c r="T95" t="e">
        <f>VLOOKUP(S95,product_IDs!$A$2:$B$3000,2,FALSE)</f>
        <v>#N/A</v>
      </c>
    </row>
    <row r="96" spans="1:20" ht="30" x14ac:dyDescent="0.25">
      <c r="A96" t="s">
        <v>117</v>
      </c>
      <c r="B96" t="s">
        <v>28</v>
      </c>
      <c r="C96" t="str">
        <f t="shared" si="0"/>
        <v>multi_imager_camerasCorner</v>
      </c>
      <c r="D96" s="2" t="s">
        <v>4585</v>
      </c>
      <c r="E96" t="s">
        <v>119</v>
      </c>
      <c r="F96">
        <f>VLOOKUP(E96,product_IDs!$A$2:$B$3000,2,FALSE)</f>
        <v>83046</v>
      </c>
      <c r="G96" t="s">
        <v>125</v>
      </c>
      <c r="H96">
        <f>VLOOKUP(G96,product_IDs!$A$2:$B$3000,2,FALSE)</f>
        <v>77871</v>
      </c>
      <c r="I96" t="s">
        <v>4553</v>
      </c>
      <c r="J96">
        <f>VLOOKUP(I96,product_IDs!$A$2:$B$3000,2,FALSE)</f>
        <v>88101</v>
      </c>
      <c r="L96" t="e">
        <f>VLOOKUP(K96,product_IDs!$A$2:$B$3000,2,FALSE)</f>
        <v>#N/A</v>
      </c>
      <c r="N96" t="e">
        <f>VLOOKUP(M96,product_IDs!$A$2:$B$3000,2,FALSE)</f>
        <v>#N/A</v>
      </c>
      <c r="P96" t="e">
        <f>VLOOKUP(O96,product_IDs!$A$2:$B$3000,2,FALSE)</f>
        <v>#N/A</v>
      </c>
      <c r="R96" t="e">
        <f>VLOOKUP(Q96,product_IDs!$A$2:$B$3000,2,FALSE)</f>
        <v>#N/A</v>
      </c>
      <c r="T96" t="e">
        <f>VLOOKUP(S96,product_IDs!$A$2:$B$3000,2,FALSE)</f>
        <v>#N/A</v>
      </c>
    </row>
    <row r="97" spans="1:20" ht="30" x14ac:dyDescent="0.25">
      <c r="A97" t="s">
        <v>117</v>
      </c>
      <c r="B97" t="s">
        <v>26</v>
      </c>
      <c r="C97" t="str">
        <f t="shared" si="0"/>
        <v>multi_imager_camerasPole</v>
      </c>
      <c r="D97" s="2" t="s">
        <v>4586</v>
      </c>
      <c r="E97" t="s">
        <v>119</v>
      </c>
      <c r="F97">
        <f>VLOOKUP(E97,product_IDs!$A$2:$B$3000,2,FALSE)</f>
        <v>83046</v>
      </c>
      <c r="G97" t="s">
        <v>126</v>
      </c>
      <c r="H97">
        <f>VLOOKUP(G97,product_IDs!$A$2:$B$3000,2,FALSE)</f>
        <v>77876</v>
      </c>
      <c r="I97" t="s">
        <v>4551</v>
      </c>
      <c r="J97">
        <f>VLOOKUP(I97,product_IDs!$A$2:$B$3000,2,FALSE)</f>
        <v>88106</v>
      </c>
      <c r="L97" t="e">
        <f>VLOOKUP(K97,product_IDs!$A$2:$B$3000,2,FALSE)</f>
        <v>#N/A</v>
      </c>
      <c r="N97" t="e">
        <f>VLOOKUP(M97,product_IDs!$A$2:$B$3000,2,FALSE)</f>
        <v>#N/A</v>
      </c>
      <c r="P97" t="e">
        <f>VLOOKUP(O97,product_IDs!$A$2:$B$3000,2,FALSE)</f>
        <v>#N/A</v>
      </c>
      <c r="R97" t="e">
        <f>VLOOKUP(Q97,product_IDs!$A$2:$B$3000,2,FALSE)</f>
        <v>#N/A</v>
      </c>
      <c r="T97" t="e">
        <f>VLOOKUP(S97,product_IDs!$A$2:$B$3000,2,FALSE)</f>
        <v>#N/A</v>
      </c>
    </row>
    <row r="98" spans="1:20" ht="30" x14ac:dyDescent="0.25">
      <c r="A98" t="s">
        <v>127</v>
      </c>
      <c r="B98" t="s">
        <v>14</v>
      </c>
      <c r="C98" t="str">
        <f t="shared" si="0"/>
        <v>ip_ptz_camerasWall</v>
      </c>
      <c r="D98" s="2" t="s">
        <v>4392</v>
      </c>
      <c r="E98" t="s">
        <v>128</v>
      </c>
      <c r="F98">
        <f>VLOOKUP(E98,product_IDs!$A$2:$B$3000,2,FALSE)</f>
        <v>77866</v>
      </c>
      <c r="G98" t="s">
        <v>129</v>
      </c>
      <c r="H98">
        <f>VLOOKUP(G98,product_IDs!$A$2:$B$3000,2,FALSE)</f>
        <v>79666</v>
      </c>
      <c r="J98" t="e">
        <f>VLOOKUP(I98,product_IDs!$A$2:$B$3000,2,FALSE)</f>
        <v>#N/A</v>
      </c>
      <c r="L98" t="e">
        <f>VLOOKUP(K98,product_IDs!$A$2:$B$3000,2,FALSE)</f>
        <v>#N/A</v>
      </c>
      <c r="N98" t="e">
        <f>VLOOKUP(M98,product_IDs!$A$2:$B$3000,2,FALSE)</f>
        <v>#N/A</v>
      </c>
      <c r="P98" t="e">
        <f>VLOOKUP(O98,product_IDs!$A$2:$B$3000,2,FALSE)</f>
        <v>#N/A</v>
      </c>
      <c r="R98" t="e">
        <f>VLOOKUP(Q98,product_IDs!$A$2:$B$3000,2,FALSE)</f>
        <v>#N/A</v>
      </c>
      <c r="T98" t="e">
        <f>VLOOKUP(S98,product_IDs!$A$2:$B$3000,2,FALSE)</f>
        <v>#N/A</v>
      </c>
    </row>
    <row r="99" spans="1:20" ht="60" x14ac:dyDescent="0.25">
      <c r="A99" t="s">
        <v>127</v>
      </c>
      <c r="B99" t="s">
        <v>18</v>
      </c>
      <c r="C99" t="str">
        <f t="shared" si="0"/>
        <v>ip_ptz_camerasPendant</v>
      </c>
      <c r="D99" s="2" t="s">
        <v>130</v>
      </c>
      <c r="E99" t="s">
        <v>131</v>
      </c>
      <c r="F99">
        <f>VLOOKUP(E99,product_IDs!$A$2:$B$3000,2,FALSE)</f>
        <v>43076</v>
      </c>
      <c r="G99" t="s">
        <v>132</v>
      </c>
      <c r="H99">
        <f>VLOOKUP(G99,product_IDs!$A$2:$B$3000,2,FALSE)</f>
        <v>43081</v>
      </c>
      <c r="I99" t="s">
        <v>133</v>
      </c>
      <c r="J99">
        <f>VLOOKUP(I99,product_IDs!$A$2:$B$3000,2,FALSE)</f>
        <v>43071</v>
      </c>
      <c r="K99" t="s">
        <v>134</v>
      </c>
      <c r="L99">
        <f>VLOOKUP(K99,product_IDs!$A$2:$B$3000,2,FALSE)</f>
        <v>43066</v>
      </c>
      <c r="N99" t="e">
        <f>VLOOKUP(M99,product_IDs!$A$2:$B$3000,2,FALSE)</f>
        <v>#N/A</v>
      </c>
      <c r="P99" t="e">
        <f>VLOOKUP(O99,product_IDs!$A$2:$B$3000,2,FALSE)</f>
        <v>#N/A</v>
      </c>
      <c r="R99" t="e">
        <f>VLOOKUP(Q99,product_IDs!$A$2:$B$3000,2,FALSE)</f>
        <v>#N/A</v>
      </c>
      <c r="T99" t="e">
        <f>VLOOKUP(S99,product_IDs!$A$2:$B$3000,2,FALSE)</f>
        <v>#N/A</v>
      </c>
    </row>
    <row r="100" spans="1:20" x14ac:dyDescent="0.25">
      <c r="A100" t="s">
        <v>127</v>
      </c>
      <c r="B100" t="s">
        <v>28</v>
      </c>
      <c r="C100" t="str">
        <f t="shared" si="0"/>
        <v>ip_ptz_camerasCorner</v>
      </c>
      <c r="D100" s="2" t="s">
        <v>135</v>
      </c>
      <c r="E100" t="s">
        <v>128</v>
      </c>
      <c r="F100">
        <f>VLOOKUP(E100,product_IDs!$A$2:$B$3000,2,FALSE)</f>
        <v>77866</v>
      </c>
      <c r="G100" t="s">
        <v>125</v>
      </c>
      <c r="H100">
        <f>VLOOKUP(G100,product_IDs!$A$2:$B$3000,2,FALSE)</f>
        <v>77871</v>
      </c>
      <c r="J100" t="e">
        <f>VLOOKUP(I100,product_IDs!$A$2:$B$3000,2,FALSE)</f>
        <v>#N/A</v>
      </c>
      <c r="L100" t="e">
        <f>VLOOKUP(K100,product_IDs!$A$2:$B$3000,2,FALSE)</f>
        <v>#N/A</v>
      </c>
      <c r="N100" t="e">
        <f>VLOOKUP(M100,product_IDs!$A$2:$B$3000,2,FALSE)</f>
        <v>#N/A</v>
      </c>
      <c r="P100" t="e">
        <f>VLOOKUP(O100,product_IDs!$A$2:$B$3000,2,FALSE)</f>
        <v>#N/A</v>
      </c>
      <c r="R100" t="e">
        <f>VLOOKUP(Q100,product_IDs!$A$2:$B$3000,2,FALSE)</f>
        <v>#N/A</v>
      </c>
      <c r="T100" t="e">
        <f>VLOOKUP(S100,product_IDs!$A$2:$B$3000,2,FALSE)</f>
        <v>#N/A</v>
      </c>
    </row>
    <row r="101" spans="1:20" x14ac:dyDescent="0.25">
      <c r="A101" t="s">
        <v>127</v>
      </c>
      <c r="B101" t="s">
        <v>26</v>
      </c>
      <c r="C101" t="str">
        <f t="shared" si="0"/>
        <v>ip_ptz_camerasPole</v>
      </c>
      <c r="D101" s="2" t="s">
        <v>136</v>
      </c>
      <c r="E101" t="s">
        <v>128</v>
      </c>
      <c r="F101">
        <f>VLOOKUP(E101,product_IDs!$A$2:$B$3000,2,FALSE)</f>
        <v>77866</v>
      </c>
      <c r="G101" t="s">
        <v>126</v>
      </c>
      <c r="H101">
        <f>VLOOKUP(G101,product_IDs!$A$2:$B$3000,2,FALSE)</f>
        <v>77876</v>
      </c>
      <c r="J101" t="e">
        <f>VLOOKUP(I101,product_IDs!$A$2:$B$3000,2,FALSE)</f>
        <v>#N/A</v>
      </c>
      <c r="L101" t="e">
        <f>VLOOKUP(K101,product_IDs!$A$2:$B$3000,2,FALSE)</f>
        <v>#N/A</v>
      </c>
      <c r="N101" t="e">
        <f>VLOOKUP(M101,product_IDs!$A$2:$B$3000,2,FALSE)</f>
        <v>#N/A</v>
      </c>
      <c r="P101" t="e">
        <f>VLOOKUP(O101,product_IDs!$A$2:$B$3000,2,FALSE)</f>
        <v>#N/A</v>
      </c>
      <c r="R101" t="e">
        <f>VLOOKUP(Q101,product_IDs!$A$2:$B$3000,2,FALSE)</f>
        <v>#N/A</v>
      </c>
      <c r="T101" t="e">
        <f>VLOOKUP(S101,product_IDs!$A$2:$B$3000,2,FALSE)</f>
        <v>#N/A</v>
      </c>
    </row>
    <row r="102" spans="1:20" ht="30" x14ac:dyDescent="0.25">
      <c r="A102" s="9" t="s">
        <v>137</v>
      </c>
      <c r="B102" t="s">
        <v>14</v>
      </c>
      <c r="C102" t="str">
        <f t="shared" si="0"/>
        <v>ss_bullet_camerasWall</v>
      </c>
      <c r="D102" s="2" t="s">
        <v>138</v>
      </c>
      <c r="E102" t="s">
        <v>139</v>
      </c>
      <c r="F102">
        <f>VLOOKUP(E102,product_IDs!$A$2:$B$3000,2,FALSE)</f>
        <v>78286</v>
      </c>
      <c r="G102" t="s">
        <v>140</v>
      </c>
      <c r="H102">
        <f>VLOOKUP(G102,product_IDs!$A$2:$B$3000,2,FALSE)</f>
        <v>78291</v>
      </c>
      <c r="J102" t="e">
        <f>VLOOKUP(I102,product_IDs!$A$2:$B$3000,2,FALSE)</f>
        <v>#N/A</v>
      </c>
      <c r="L102" t="e">
        <f>VLOOKUP(K102,product_IDs!$A$2:$B$3000,2,FALSE)</f>
        <v>#N/A</v>
      </c>
      <c r="N102" t="e">
        <f>VLOOKUP(M102,product_IDs!$A$2:$B$3000,2,FALSE)</f>
        <v>#N/A</v>
      </c>
      <c r="P102" t="e">
        <f>VLOOKUP(O102,product_IDs!$A$2:$B$3000,2,FALSE)</f>
        <v>#N/A</v>
      </c>
      <c r="R102" t="e">
        <f>VLOOKUP(Q102,product_IDs!$A$2:$B$3000,2,FALSE)</f>
        <v>#N/A</v>
      </c>
      <c r="T102" t="e">
        <f>VLOOKUP(S102,product_IDs!$A$2:$B$3000,2,FALSE)</f>
        <v>#N/A</v>
      </c>
    </row>
    <row r="103" spans="1:20" ht="30" x14ac:dyDescent="0.25">
      <c r="A103" t="s">
        <v>141</v>
      </c>
      <c r="B103" t="s">
        <v>14</v>
      </c>
      <c r="C103" t="str">
        <f t="shared" si="0"/>
        <v>ss_dome_camerasWall</v>
      </c>
      <c r="D103" s="2" t="s">
        <v>142</v>
      </c>
      <c r="E103" t="s">
        <v>143</v>
      </c>
      <c r="F103">
        <f>VLOOKUP(E103,product_IDs!$A$2:$B$3000,2,FALSE)</f>
        <v>78281</v>
      </c>
      <c r="G103" t="s">
        <v>140</v>
      </c>
      <c r="H103">
        <f>VLOOKUP(G103,product_IDs!$A$2:$B$3000,2,FALSE)</f>
        <v>78291</v>
      </c>
      <c r="J103" t="e">
        <f>VLOOKUP(I103,product_IDs!$A$2:$B$3000,2,FALSE)</f>
        <v>#N/A</v>
      </c>
      <c r="L103" t="e">
        <f>VLOOKUP(K103,product_IDs!$A$2:$B$3000,2,FALSE)</f>
        <v>#N/A</v>
      </c>
      <c r="N103" t="e">
        <f>VLOOKUP(M103,product_IDs!$A$2:$B$3000,2,FALSE)</f>
        <v>#N/A</v>
      </c>
      <c r="P103" t="e">
        <f>VLOOKUP(O103,product_IDs!$A$2:$B$3000,2,FALSE)</f>
        <v>#N/A</v>
      </c>
      <c r="R103" t="e">
        <f>VLOOKUP(Q103,product_IDs!$A$2:$B$3000,2,FALSE)</f>
        <v>#N/A</v>
      </c>
      <c r="T103" t="e">
        <f>VLOOKUP(S103,product_IDs!$A$2:$B$3000,2,FALSE)</f>
        <v>#N/A</v>
      </c>
    </row>
    <row r="104" spans="1:20" ht="30" x14ac:dyDescent="0.25">
      <c r="A104" s="9" t="s">
        <v>144</v>
      </c>
      <c r="B104" t="s">
        <v>14</v>
      </c>
      <c r="C104" t="str">
        <f t="shared" ref="C104:C154" si="3">_xlfn.CONCAT(A104,B104)</f>
        <v>ss_ip_ptz_camerasWall</v>
      </c>
      <c r="D104" s="2" t="s">
        <v>145</v>
      </c>
      <c r="E104" t="s">
        <v>146</v>
      </c>
      <c r="F104">
        <f>VLOOKUP(E104,product_IDs!$A$2:$B$3000,2,FALSE)</f>
        <v>78301</v>
      </c>
      <c r="G104" t="s">
        <v>140</v>
      </c>
      <c r="H104">
        <f>VLOOKUP(G104,product_IDs!$A$2:$B$3000,2,FALSE)</f>
        <v>78291</v>
      </c>
      <c r="J104" t="e">
        <f>VLOOKUP(I104,product_IDs!$A$2:$B$3000,2,FALSE)</f>
        <v>#N/A</v>
      </c>
      <c r="L104" t="e">
        <f>VLOOKUP(K104,product_IDs!$A$2:$B$3000,2,FALSE)</f>
        <v>#N/A</v>
      </c>
      <c r="N104" t="e">
        <f>VLOOKUP(M104,product_IDs!$A$2:$B$3000,2,FALSE)</f>
        <v>#N/A</v>
      </c>
      <c r="P104" t="e">
        <f>VLOOKUP(O104,product_IDs!$A$2:$B$3000,2,FALSE)</f>
        <v>#N/A</v>
      </c>
      <c r="R104" t="e">
        <f>VLOOKUP(Q104,product_IDs!$A$2:$B$3000,2,FALSE)</f>
        <v>#N/A</v>
      </c>
      <c r="T104" t="e">
        <f>VLOOKUP(S104,product_IDs!$A$2:$B$3000,2,FALSE)</f>
        <v>#N/A</v>
      </c>
    </row>
    <row r="105" spans="1:20" x14ac:dyDescent="0.25">
      <c r="A105" s="9" t="s">
        <v>144</v>
      </c>
      <c r="B105" t="s">
        <v>10</v>
      </c>
      <c r="C105" t="str">
        <f t="shared" si="3"/>
        <v>ss_ip_ptz_camerasCeiling</v>
      </c>
      <c r="D105" s="2" t="s">
        <v>147</v>
      </c>
      <c r="E105" t="s">
        <v>148</v>
      </c>
      <c r="F105">
        <f>VLOOKUP(E105,product_IDs!$A$2:$B$3000,2,FALSE)</f>
        <v>78296</v>
      </c>
      <c r="G105" t="s">
        <v>140</v>
      </c>
      <c r="H105">
        <f>VLOOKUP(G105,product_IDs!$A$2:$B$3000,2,FALSE)</f>
        <v>78291</v>
      </c>
      <c r="J105" t="e">
        <f>VLOOKUP(I105,product_IDs!$A$2:$B$3000,2,FALSE)</f>
        <v>#N/A</v>
      </c>
      <c r="L105" t="e">
        <f>VLOOKUP(K105,product_IDs!$A$2:$B$3000,2,FALSE)</f>
        <v>#N/A</v>
      </c>
      <c r="N105" t="e">
        <f>VLOOKUP(M105,product_IDs!$A$2:$B$3000,2,FALSE)</f>
        <v>#N/A</v>
      </c>
      <c r="P105" t="e">
        <f>VLOOKUP(O105,product_IDs!$A$2:$B$3000,2,FALSE)</f>
        <v>#N/A</v>
      </c>
      <c r="R105" t="e">
        <f>VLOOKUP(Q105,product_IDs!$A$2:$B$3000,2,FALSE)</f>
        <v>#N/A</v>
      </c>
      <c r="T105" t="e">
        <f>VLOOKUP(S105,product_IDs!$A$2:$B$3000,2,FALSE)</f>
        <v>#N/A</v>
      </c>
    </row>
    <row r="106" spans="1:20" ht="30" x14ac:dyDescent="0.25">
      <c r="A106" t="s">
        <v>149</v>
      </c>
      <c r="B106" t="s">
        <v>10</v>
      </c>
      <c r="C106" t="str">
        <f t="shared" si="3"/>
        <v>people_counting_camerasCeiling</v>
      </c>
      <c r="D106" s="2" t="s">
        <v>150</v>
      </c>
      <c r="E106" t="s">
        <v>50</v>
      </c>
      <c r="F106">
        <f>VLOOKUP(E106,product_IDs!$A$2:$B$3000,2,FALSE)</f>
        <v>83841</v>
      </c>
      <c r="H106" t="e">
        <f>VLOOKUP(G106,product_IDs!$A$2:$B$3000,2,FALSE)</f>
        <v>#N/A</v>
      </c>
      <c r="J106" t="e">
        <f>VLOOKUP(I106,product_IDs!$A$2:$B$3000,2,FALSE)</f>
        <v>#N/A</v>
      </c>
      <c r="L106" t="e">
        <f>VLOOKUP(K106,product_IDs!$A$2:$B$3000,2,FALSE)</f>
        <v>#N/A</v>
      </c>
      <c r="N106" t="e">
        <f>VLOOKUP(M106,product_IDs!$A$2:$B$3000,2,FALSE)</f>
        <v>#N/A</v>
      </c>
      <c r="P106" t="e">
        <f>VLOOKUP(O106,product_IDs!$A$2:$B$3000,2,FALSE)</f>
        <v>#N/A</v>
      </c>
      <c r="R106" t="e">
        <f>VLOOKUP(Q106,product_IDs!$A$2:$B$3000,2,FALSE)</f>
        <v>#N/A</v>
      </c>
      <c r="T106" t="e">
        <f>VLOOKUP(S106,product_IDs!$A$2:$B$3000,2,FALSE)</f>
        <v>#N/A</v>
      </c>
    </row>
    <row r="107" spans="1:20" x14ac:dyDescent="0.25">
      <c r="A107" s="9" t="s">
        <v>151</v>
      </c>
      <c r="B107" t="s">
        <v>14</v>
      </c>
      <c r="C107" t="str">
        <f t="shared" si="3"/>
        <v>tvp_5101_ip_ptzWall</v>
      </c>
      <c r="D107" s="2" t="s">
        <v>152</v>
      </c>
      <c r="E107" t="s">
        <v>153</v>
      </c>
      <c r="F107">
        <f>VLOOKUP(E107,product_IDs!$A$2:$B$3000,2,FALSE)</f>
        <v>78276</v>
      </c>
      <c r="H107" t="e">
        <f>VLOOKUP(G107,product_IDs!$A$2:$B$3000,2,FALSE)</f>
        <v>#N/A</v>
      </c>
      <c r="J107" t="e">
        <f>VLOOKUP(I107,product_IDs!$A$2:$B$3000,2,FALSE)</f>
        <v>#N/A</v>
      </c>
      <c r="L107" t="e">
        <f>VLOOKUP(K107,product_IDs!$A$2:$B$3000,2,FALSE)</f>
        <v>#N/A</v>
      </c>
      <c r="N107" t="e">
        <f>VLOOKUP(M107,product_IDs!$A$2:$B$3000,2,FALSE)</f>
        <v>#N/A</v>
      </c>
      <c r="P107" t="e">
        <f>VLOOKUP(O107,product_IDs!$A$2:$B$3000,2,FALSE)</f>
        <v>#N/A</v>
      </c>
      <c r="R107" t="e">
        <f>VLOOKUP(Q107,product_IDs!$A$2:$B$3000,2,FALSE)</f>
        <v>#N/A</v>
      </c>
      <c r="T107" t="e">
        <f>VLOOKUP(S107,product_IDs!$A$2:$B$3000,2,FALSE)</f>
        <v>#N/A</v>
      </c>
    </row>
    <row r="108" spans="1:20" x14ac:dyDescent="0.25">
      <c r="A108" s="9" t="s">
        <v>154</v>
      </c>
      <c r="B108" t="s">
        <v>10</v>
      </c>
      <c r="C108" t="str">
        <f t="shared" si="3"/>
        <v>tvp_5103_ip_ptzCeiling</v>
      </c>
      <c r="D108" s="2" t="s">
        <v>155</v>
      </c>
      <c r="E108" t="s">
        <v>156</v>
      </c>
      <c r="F108">
        <f>VLOOKUP(E108,product_IDs!$A$2:$B$3000,2,FALSE)</f>
        <v>78256</v>
      </c>
      <c r="H108" t="e">
        <f>VLOOKUP(G108,product_IDs!$A$2:$B$3000,2,FALSE)</f>
        <v>#N/A</v>
      </c>
      <c r="J108" t="e">
        <f>VLOOKUP(I108,product_IDs!$A$2:$B$3000,2,FALSE)</f>
        <v>#N/A</v>
      </c>
      <c r="L108" t="e">
        <f>VLOOKUP(K108,product_IDs!$A$2:$B$3000,2,FALSE)</f>
        <v>#N/A</v>
      </c>
      <c r="N108" t="e">
        <f>VLOOKUP(M108,product_IDs!$A$2:$B$3000,2,FALSE)</f>
        <v>#N/A</v>
      </c>
      <c r="P108" t="e">
        <f>VLOOKUP(O108,product_IDs!$A$2:$B$3000,2,FALSE)</f>
        <v>#N/A</v>
      </c>
      <c r="R108" t="e">
        <f>VLOOKUP(Q108,product_IDs!$A$2:$B$3000,2,FALSE)</f>
        <v>#N/A</v>
      </c>
      <c r="T108" t="e">
        <f>VLOOKUP(S108,product_IDs!$A$2:$B$3000,2,FALSE)</f>
        <v>#N/A</v>
      </c>
    </row>
    <row r="109" spans="1:20" x14ac:dyDescent="0.25">
      <c r="A109" s="9" t="s">
        <v>154</v>
      </c>
      <c r="B109" t="s">
        <v>18</v>
      </c>
      <c r="C109" t="str">
        <f t="shared" si="3"/>
        <v>tvp_5103_ip_ptzPendant</v>
      </c>
      <c r="D109" s="2" t="s">
        <v>157</v>
      </c>
      <c r="E109" t="s">
        <v>158</v>
      </c>
      <c r="F109">
        <f>VLOOKUP(E109,product_IDs!$A$2:$B$3000,2,FALSE)</f>
        <v>81521</v>
      </c>
      <c r="G109" t="s">
        <v>20</v>
      </c>
      <c r="H109">
        <f>VLOOKUP(G109,product_IDs!$A$2:$B$3000,2,FALSE)</f>
        <v>43111</v>
      </c>
      <c r="J109" t="e">
        <f>VLOOKUP(I109,product_IDs!$A$2:$B$3000,2,FALSE)</f>
        <v>#N/A</v>
      </c>
      <c r="L109" t="e">
        <f>VLOOKUP(K109,product_IDs!$A$2:$B$3000,2,FALSE)</f>
        <v>#N/A</v>
      </c>
      <c r="N109" t="e">
        <f>VLOOKUP(M109,product_IDs!$A$2:$B$3000,2,FALSE)</f>
        <v>#N/A</v>
      </c>
      <c r="P109" t="e">
        <f>VLOOKUP(O109,product_IDs!$A$2:$B$3000,2,FALSE)</f>
        <v>#N/A</v>
      </c>
      <c r="R109" t="e">
        <f>VLOOKUP(Q109,product_IDs!$A$2:$B$3000,2,FALSE)</f>
        <v>#N/A</v>
      </c>
      <c r="T109" t="e">
        <f>VLOOKUP(S109,product_IDs!$A$2:$B$3000,2,FALSE)</f>
        <v>#N/A</v>
      </c>
    </row>
    <row r="110" spans="1:20" ht="30" x14ac:dyDescent="0.25">
      <c r="A110" s="9" t="s">
        <v>154</v>
      </c>
      <c r="B110" t="s">
        <v>14</v>
      </c>
      <c r="C110" t="str">
        <f t="shared" si="3"/>
        <v>tvp_5103_ip_ptzWall</v>
      </c>
      <c r="D110" s="2" t="s">
        <v>159</v>
      </c>
      <c r="E110" t="s">
        <v>160</v>
      </c>
      <c r="F110">
        <f>VLOOKUP(E110,product_IDs!$A$2:$B$3000,2,FALSE)</f>
        <v>78261</v>
      </c>
      <c r="G110" t="s">
        <v>17</v>
      </c>
      <c r="H110">
        <f>VLOOKUP(G110,product_IDs!$A$2:$B$3000,2,FALSE)</f>
        <v>43101</v>
      </c>
      <c r="I110" t="s">
        <v>42</v>
      </c>
      <c r="J110">
        <f>VLOOKUP(I110,product_IDs!$A$2:$B$3000,2,FALSE)</f>
        <v>79961</v>
      </c>
      <c r="L110" t="e">
        <f>VLOOKUP(K110,product_IDs!$A$2:$B$3000,2,FALSE)</f>
        <v>#N/A</v>
      </c>
      <c r="N110" t="e">
        <f>VLOOKUP(M110,product_IDs!$A$2:$B$3000,2,FALSE)</f>
        <v>#N/A</v>
      </c>
      <c r="P110" t="e">
        <f>VLOOKUP(O110,product_IDs!$A$2:$B$3000,2,FALSE)</f>
        <v>#N/A</v>
      </c>
      <c r="R110" t="e">
        <f>VLOOKUP(Q110,product_IDs!$A$2:$B$3000,2,FALSE)</f>
        <v>#N/A</v>
      </c>
      <c r="T110" t="e">
        <f>VLOOKUP(S110,product_IDs!$A$2:$B$3000,2,FALSE)</f>
        <v>#N/A</v>
      </c>
    </row>
    <row r="111" spans="1:20" x14ac:dyDescent="0.25">
      <c r="A111" s="9" t="s">
        <v>154</v>
      </c>
      <c r="B111" t="s">
        <v>71</v>
      </c>
      <c r="C111" t="str">
        <f t="shared" si="3"/>
        <v>tvp_5103_ip_ptzFlush</v>
      </c>
      <c r="D111" s="2" t="s">
        <v>161</v>
      </c>
      <c r="E111" t="s">
        <v>162</v>
      </c>
      <c r="F111">
        <f>VLOOKUP(E111,product_IDs!$A$2:$B$3000,2,FALSE)</f>
        <v>78271</v>
      </c>
      <c r="H111" t="e">
        <f>VLOOKUP(G111,product_IDs!$A$2:$B$3000,2,FALSE)</f>
        <v>#N/A</v>
      </c>
      <c r="J111" t="e">
        <f>VLOOKUP(I111,product_IDs!$A$2:$B$3000,2,FALSE)</f>
        <v>#N/A</v>
      </c>
      <c r="L111" t="e">
        <f>VLOOKUP(K111,product_IDs!$A$2:$B$3000,2,FALSE)</f>
        <v>#N/A</v>
      </c>
      <c r="N111" t="e">
        <f>VLOOKUP(M111,product_IDs!$A$2:$B$3000,2,FALSE)</f>
        <v>#N/A</v>
      </c>
      <c r="P111" t="e">
        <f>VLOOKUP(O111,product_IDs!$A$2:$B$3000,2,FALSE)</f>
        <v>#N/A</v>
      </c>
      <c r="R111" t="e">
        <f>VLOOKUP(Q111,product_IDs!$A$2:$B$3000,2,FALSE)</f>
        <v>#N/A</v>
      </c>
      <c r="T111" t="e">
        <f>VLOOKUP(S111,product_IDs!$A$2:$B$3000,2,FALSE)</f>
        <v>#N/A</v>
      </c>
    </row>
    <row r="112" spans="1:20" x14ac:dyDescent="0.25">
      <c r="A112" t="s">
        <v>163</v>
      </c>
      <c r="B112" t="s">
        <v>10</v>
      </c>
      <c r="C112" t="str">
        <f t="shared" si="3"/>
        <v>ip_ptz_cameras_surfaceCeiling</v>
      </c>
      <c r="D112" s="2" t="s">
        <v>164</v>
      </c>
      <c r="F112" t="e">
        <f>VLOOKUP(E112,product_IDs!$A$2:$B$3000,2,FALSE)</f>
        <v>#N/A</v>
      </c>
      <c r="H112" t="e">
        <f>VLOOKUP(G112,product_IDs!$A$2:$B$3000,2,FALSE)</f>
        <v>#N/A</v>
      </c>
      <c r="J112" t="e">
        <f>VLOOKUP(I112,product_IDs!$A$2:$B$3000,2,FALSE)</f>
        <v>#N/A</v>
      </c>
      <c r="L112" t="e">
        <f>VLOOKUP(K112,product_IDs!$A$2:$B$3000,2,FALSE)</f>
        <v>#N/A</v>
      </c>
      <c r="N112" t="e">
        <f>VLOOKUP(M112,product_IDs!$A$2:$B$3000,2,FALSE)</f>
        <v>#N/A</v>
      </c>
      <c r="P112" t="e">
        <f>VLOOKUP(O112,product_IDs!$A$2:$B$3000,2,FALSE)</f>
        <v>#N/A</v>
      </c>
      <c r="R112" t="e">
        <f>VLOOKUP(Q112,product_IDs!$A$2:$B$3000,2,FALSE)</f>
        <v>#N/A</v>
      </c>
      <c r="T112" t="e">
        <f>VLOOKUP(S112,product_IDs!$A$2:$B$3000,2,FALSE)</f>
        <v>#N/A</v>
      </c>
    </row>
    <row r="113" spans="1:20" x14ac:dyDescent="0.25">
      <c r="A113" t="s">
        <v>165</v>
      </c>
      <c r="B113" t="s">
        <v>71</v>
      </c>
      <c r="C113" t="str">
        <f t="shared" si="3"/>
        <v>ip_ptz_cameras_flushFlush</v>
      </c>
      <c r="D113" s="2" t="s">
        <v>166</v>
      </c>
      <c r="F113" t="e">
        <f>VLOOKUP(E113,product_IDs!$A$2:$B$3000,2,FALSE)</f>
        <v>#N/A</v>
      </c>
      <c r="H113" t="e">
        <f>VLOOKUP(G113,product_IDs!$A$2:$B$3000,2,FALSE)</f>
        <v>#N/A</v>
      </c>
      <c r="J113" t="e">
        <f>VLOOKUP(I113,product_IDs!$A$2:$B$3000,2,FALSE)</f>
        <v>#N/A</v>
      </c>
      <c r="L113" t="e">
        <f>VLOOKUP(K113,product_IDs!$A$2:$B$3000,2,FALSE)</f>
        <v>#N/A</v>
      </c>
      <c r="N113" t="e">
        <f>VLOOKUP(M113,product_IDs!$A$2:$B$3000,2,FALSE)</f>
        <v>#N/A</v>
      </c>
      <c r="P113" t="e">
        <f>VLOOKUP(O113,product_IDs!$A$2:$B$3000,2,FALSE)</f>
        <v>#N/A</v>
      </c>
      <c r="R113" t="e">
        <f>VLOOKUP(Q113,product_IDs!$A$2:$B$3000,2,FALSE)</f>
        <v>#N/A</v>
      </c>
      <c r="T113" t="e">
        <f>VLOOKUP(S113,product_IDs!$A$2:$B$3000,2,FALSE)</f>
        <v>#N/A</v>
      </c>
    </row>
    <row r="114" spans="1:20" ht="30" x14ac:dyDescent="0.25">
      <c r="A114" t="s">
        <v>167</v>
      </c>
      <c r="B114" t="s">
        <v>168</v>
      </c>
      <c r="C114" t="str">
        <f t="shared" si="3"/>
        <v>covert_cameraCovert</v>
      </c>
      <c r="D114" s="2" t="s">
        <v>169</v>
      </c>
      <c r="E114" t="s">
        <v>170</v>
      </c>
      <c r="F114">
        <f>VLOOKUP(E114,product_IDs!$A$2:$B$3000,2,FALSE)</f>
        <v>43531</v>
      </c>
      <c r="G114" t="s">
        <v>171</v>
      </c>
      <c r="H114">
        <f>VLOOKUP(G114,product_IDs!$A$2:$B$3000,2,FALSE)</f>
        <v>43536</v>
      </c>
      <c r="I114" t="s">
        <v>172</v>
      </c>
      <c r="J114">
        <f>VLOOKUP(I114,product_IDs!$A$2:$B$3000,2,FALSE)</f>
        <v>43541</v>
      </c>
      <c r="K114" t="s">
        <v>173</v>
      </c>
      <c r="L114">
        <f>VLOOKUP(K114,product_IDs!$A$2:$B$3000,2,FALSE)</f>
        <v>43546</v>
      </c>
      <c r="M114" t="s">
        <v>174</v>
      </c>
      <c r="N114">
        <f>VLOOKUP(M114,product_IDs!$A$2:$B$3000,2,FALSE)</f>
        <v>43551</v>
      </c>
      <c r="O114" t="s">
        <v>175</v>
      </c>
      <c r="P114">
        <f>VLOOKUP(O114,product_IDs!$A$2:$B$3000,2,FALSE)</f>
        <v>43556</v>
      </c>
      <c r="Q114" t="s">
        <v>176</v>
      </c>
      <c r="R114">
        <f>VLOOKUP(Q114,product_IDs!$A$2:$B$3000,2,FALSE)</f>
        <v>81486</v>
      </c>
      <c r="S114" t="s">
        <v>177</v>
      </c>
      <c r="T114">
        <f>VLOOKUP(S114,product_IDs!$A$2:$B$3000,2,FALSE)</f>
        <v>81491</v>
      </c>
    </row>
    <row r="115" spans="1:20" x14ac:dyDescent="0.25">
      <c r="A115" t="s">
        <v>178</v>
      </c>
      <c r="B115" t="s">
        <v>10</v>
      </c>
      <c r="C115" t="str">
        <f t="shared" si="3"/>
        <v>hdtvi_vf_dome_camerasCeiling</v>
      </c>
      <c r="D115" s="2" t="s">
        <v>179</v>
      </c>
      <c r="F115" t="e">
        <f>VLOOKUP(E115,product_IDs!$A$2:$B$3000,2,FALSE)</f>
        <v>#N/A</v>
      </c>
      <c r="H115" t="e">
        <f>VLOOKUP(G115,product_IDs!$A$2:$B$3000,2,FALSE)</f>
        <v>#N/A</v>
      </c>
      <c r="J115" t="e">
        <f>VLOOKUP(I115,product_IDs!$A$2:$B$3000,2,FALSE)</f>
        <v>#N/A</v>
      </c>
      <c r="L115" t="e">
        <f>VLOOKUP(K115,product_IDs!$A$2:$B$3000,2,FALSE)</f>
        <v>#N/A</v>
      </c>
      <c r="N115" t="e">
        <f>VLOOKUP(M115,product_IDs!$A$2:$B$3000,2,FALSE)</f>
        <v>#N/A</v>
      </c>
      <c r="P115" t="e">
        <f>VLOOKUP(O115,product_IDs!$A$2:$B$3000,2,FALSE)</f>
        <v>#N/A</v>
      </c>
      <c r="R115" t="e">
        <f>VLOOKUP(Q115,product_IDs!$A$2:$B$3000,2,FALSE)</f>
        <v>#N/A</v>
      </c>
      <c r="T115" t="e">
        <f>VLOOKUP(S115,product_IDs!$A$2:$B$3000,2,FALSE)</f>
        <v>#N/A</v>
      </c>
    </row>
    <row r="116" spans="1:20" ht="30" x14ac:dyDescent="0.25">
      <c r="A116" t="s">
        <v>178</v>
      </c>
      <c r="B116" t="s">
        <v>14</v>
      </c>
      <c r="C116" t="str">
        <f t="shared" si="3"/>
        <v>hdtvi_vf_dome_camerasWall</v>
      </c>
      <c r="D116" s="2" t="s">
        <v>4396</v>
      </c>
      <c r="E116" t="s">
        <v>41</v>
      </c>
      <c r="F116">
        <f>VLOOKUP(E116,product_IDs!$A$2:$B$3000,2,FALSE)</f>
        <v>43121</v>
      </c>
      <c r="G116" t="s">
        <v>17</v>
      </c>
      <c r="H116">
        <f>VLOOKUP(G116,product_IDs!$A$2:$B$3000,2,FALSE)</f>
        <v>43101</v>
      </c>
      <c r="I116" t="s">
        <v>42</v>
      </c>
      <c r="J116">
        <f>VLOOKUP(I116,product_IDs!$A$2:$B$3000,2,FALSE)</f>
        <v>79961</v>
      </c>
      <c r="K116" t="s">
        <v>59</v>
      </c>
      <c r="L116">
        <f>VLOOKUP(K116,product_IDs!$A$2:$B$3000,2,FALSE)</f>
        <v>43171</v>
      </c>
      <c r="M116" t="s">
        <v>60</v>
      </c>
      <c r="N116">
        <f>VLOOKUP(M116,product_IDs!$A$2:$B$3000,2,FALSE)</f>
        <v>61931</v>
      </c>
      <c r="P116" t="e">
        <f>VLOOKUP(O116,product_IDs!$A$2:$B$3000,2,FALSE)</f>
        <v>#N/A</v>
      </c>
      <c r="R116" t="e">
        <f>VLOOKUP(Q116,product_IDs!$A$2:$B$3000,2,FALSE)</f>
        <v>#N/A</v>
      </c>
      <c r="T116" t="e">
        <f>VLOOKUP(S116,product_IDs!$A$2:$B$3000,2,FALSE)</f>
        <v>#N/A</v>
      </c>
    </row>
    <row r="117" spans="1:20" x14ac:dyDescent="0.25">
      <c r="A117" t="s">
        <v>178</v>
      </c>
      <c r="B117" t="s">
        <v>18</v>
      </c>
      <c r="C117" t="str">
        <f t="shared" si="3"/>
        <v>hdtvi_vf_dome_camerasPendant</v>
      </c>
      <c r="D117" s="2" t="s">
        <v>95</v>
      </c>
      <c r="E117" t="s">
        <v>41</v>
      </c>
      <c r="F117">
        <f>VLOOKUP(E117,product_IDs!$A$2:$B$3000,2,FALSE)</f>
        <v>43121</v>
      </c>
      <c r="G117" t="s">
        <v>20</v>
      </c>
      <c r="H117">
        <f>VLOOKUP(G117,product_IDs!$A$2:$B$3000,2,FALSE)</f>
        <v>43111</v>
      </c>
      <c r="J117" t="e">
        <f>VLOOKUP(I117,product_IDs!$A$2:$B$3000,2,FALSE)</f>
        <v>#N/A</v>
      </c>
      <c r="L117" t="e">
        <f>VLOOKUP(K117,product_IDs!$A$2:$B$3000,2,FALSE)</f>
        <v>#N/A</v>
      </c>
      <c r="N117" t="e">
        <f>VLOOKUP(M117,product_IDs!$A$2:$B$3000,2,FALSE)</f>
        <v>#N/A</v>
      </c>
      <c r="P117" t="e">
        <f>VLOOKUP(O117,product_IDs!$A$2:$B$3000,2,FALSE)</f>
        <v>#N/A</v>
      </c>
      <c r="R117" t="e">
        <f>VLOOKUP(Q117,product_IDs!$A$2:$B$3000,2,FALSE)</f>
        <v>#N/A</v>
      </c>
      <c r="T117" t="e">
        <f>VLOOKUP(S117,product_IDs!$A$2:$B$3000,2,FALSE)</f>
        <v>#N/A</v>
      </c>
    </row>
    <row r="118" spans="1:20" x14ac:dyDescent="0.25">
      <c r="A118" t="s">
        <v>178</v>
      </c>
      <c r="B118" t="s">
        <v>71</v>
      </c>
      <c r="C118" t="str">
        <f t="shared" si="3"/>
        <v>hdtvi_vf_dome_camerasFlush</v>
      </c>
      <c r="D118" s="2" t="s">
        <v>180</v>
      </c>
      <c r="E118" t="s">
        <v>181</v>
      </c>
      <c r="F118">
        <f>VLOOKUP(E118,product_IDs!$A$2:$B$3000,2,FALSE)</f>
        <v>61936</v>
      </c>
      <c r="H118" t="e">
        <f>VLOOKUP(G118,product_IDs!$A$2:$B$3000,2,FALSE)</f>
        <v>#N/A</v>
      </c>
      <c r="J118" t="e">
        <f>VLOOKUP(I118,product_IDs!$A$2:$B$3000,2,FALSE)</f>
        <v>#N/A</v>
      </c>
      <c r="L118" t="e">
        <f>VLOOKUP(K118,product_IDs!$A$2:$B$3000,2,FALSE)</f>
        <v>#N/A</v>
      </c>
      <c r="N118" t="e">
        <f>VLOOKUP(M118,product_IDs!$A$2:$B$3000,2,FALSE)</f>
        <v>#N/A</v>
      </c>
      <c r="P118" t="e">
        <f>VLOOKUP(O118,product_IDs!$A$2:$B$3000,2,FALSE)</f>
        <v>#N/A</v>
      </c>
      <c r="R118" t="e">
        <f>VLOOKUP(Q118,product_IDs!$A$2:$B$3000,2,FALSE)</f>
        <v>#N/A</v>
      </c>
      <c r="T118" t="e">
        <f>VLOOKUP(S118,product_IDs!$A$2:$B$3000,2,FALSE)</f>
        <v>#N/A</v>
      </c>
    </row>
    <row r="119" spans="1:20" x14ac:dyDescent="0.25">
      <c r="A119" t="s">
        <v>182</v>
      </c>
      <c r="B119" t="s">
        <v>10</v>
      </c>
      <c r="C119" t="str">
        <f t="shared" si="3"/>
        <v>hdtvi_ptz_surface_flush_camerasCeiling</v>
      </c>
      <c r="D119" s="2" t="s">
        <v>164</v>
      </c>
      <c r="F119" t="e">
        <f>VLOOKUP(E119,product_IDs!$A$2:$B$3000,2,FALSE)</f>
        <v>#N/A</v>
      </c>
      <c r="H119" t="e">
        <f>VLOOKUP(G119,product_IDs!$A$2:$B$3000,2,FALSE)</f>
        <v>#N/A</v>
      </c>
      <c r="J119" t="e">
        <f>VLOOKUP(I119,product_IDs!$A$2:$B$3000,2,FALSE)</f>
        <v>#N/A</v>
      </c>
      <c r="L119" t="e">
        <f>VLOOKUP(K119,product_IDs!$A$2:$B$3000,2,FALSE)</f>
        <v>#N/A</v>
      </c>
      <c r="N119" t="e">
        <f>VLOOKUP(M119,product_IDs!$A$2:$B$3000,2,FALSE)</f>
        <v>#N/A</v>
      </c>
      <c r="P119" t="e">
        <f>VLOOKUP(O119,product_IDs!$A$2:$B$3000,2,FALSE)</f>
        <v>#N/A</v>
      </c>
      <c r="R119" t="e">
        <f>VLOOKUP(Q119,product_IDs!$A$2:$B$3000,2,FALSE)</f>
        <v>#N/A</v>
      </c>
      <c r="T119" t="e">
        <f>VLOOKUP(S119,product_IDs!$A$2:$B$3000,2,FALSE)</f>
        <v>#N/A</v>
      </c>
    </row>
    <row r="120" spans="1:20" x14ac:dyDescent="0.25">
      <c r="A120" t="s">
        <v>182</v>
      </c>
      <c r="B120" t="s">
        <v>71</v>
      </c>
      <c r="C120" t="str">
        <f t="shared" si="3"/>
        <v>hdtvi_ptz_surface_flush_camerasFlush</v>
      </c>
      <c r="D120" s="2" t="s">
        <v>183</v>
      </c>
      <c r="F120" t="e">
        <f>VLOOKUP(E120,product_IDs!$A$2:$B$3000,2,FALSE)</f>
        <v>#N/A</v>
      </c>
      <c r="H120" t="e">
        <f>VLOOKUP(G120,product_IDs!$A$2:$B$3000,2,FALSE)</f>
        <v>#N/A</v>
      </c>
      <c r="J120" t="e">
        <f>VLOOKUP(I120,product_IDs!$A$2:$B$3000,2,FALSE)</f>
        <v>#N/A</v>
      </c>
      <c r="L120" t="e">
        <f>VLOOKUP(K120,product_IDs!$A$2:$B$3000,2,FALSE)</f>
        <v>#N/A</v>
      </c>
      <c r="N120" t="e">
        <f>VLOOKUP(M120,product_IDs!$A$2:$B$3000,2,FALSE)</f>
        <v>#N/A</v>
      </c>
      <c r="P120" t="e">
        <f>VLOOKUP(O120,product_IDs!$A$2:$B$3000,2,FALSE)</f>
        <v>#N/A</v>
      </c>
      <c r="R120" t="e">
        <f>VLOOKUP(Q120,product_IDs!$A$2:$B$3000,2,FALSE)</f>
        <v>#N/A</v>
      </c>
      <c r="T120" t="e">
        <f>VLOOKUP(S120,product_IDs!$A$2:$B$3000,2,FALSE)</f>
        <v>#N/A</v>
      </c>
    </row>
    <row r="121" spans="1:20" ht="30" x14ac:dyDescent="0.25">
      <c r="A121" t="s">
        <v>4549</v>
      </c>
      <c r="B121" t="s">
        <v>14</v>
      </c>
      <c r="C121" t="str">
        <f t="shared" si="3"/>
        <v>m_series_ip_ptz_camerasWall</v>
      </c>
      <c r="D121" s="2" t="s">
        <v>4564</v>
      </c>
      <c r="E121" t="s">
        <v>119</v>
      </c>
      <c r="F121">
        <f>VLOOKUP(E121,product_IDs!$A$2:$B$3000,2,FALSE)</f>
        <v>83046</v>
      </c>
      <c r="H121" t="e">
        <f>VLOOKUP(G121,product_IDs!$A$2:$B$3000,2,FALSE)</f>
        <v>#N/A</v>
      </c>
      <c r="J121" t="e">
        <f>VLOOKUP(I121,product_IDs!$A$2:$B$3000,2,FALSE)</f>
        <v>#N/A</v>
      </c>
      <c r="L121" t="e">
        <f>VLOOKUP(K121,product_IDs!$A$2:$B$3000,2,FALSE)</f>
        <v>#N/A</v>
      </c>
      <c r="N121" t="e">
        <f>VLOOKUP(M121,product_IDs!$A$2:$B$3000,2,FALSE)</f>
        <v>#N/A</v>
      </c>
      <c r="P121" t="e">
        <f>VLOOKUP(O121,product_IDs!$A$2:$B$3000,2,FALSE)</f>
        <v>#N/A</v>
      </c>
      <c r="R121" t="e">
        <f>VLOOKUP(Q121,product_IDs!$A$2:$B$3000,2,FALSE)</f>
        <v>#N/A</v>
      </c>
      <c r="T121" t="e">
        <f>VLOOKUP(S121,product_IDs!$A$2:$B$3000,2,FALSE)</f>
        <v>#N/A</v>
      </c>
    </row>
    <row r="122" spans="1:20" ht="30" x14ac:dyDescent="0.25">
      <c r="A122" t="s">
        <v>4549</v>
      </c>
      <c r="B122" t="s">
        <v>26</v>
      </c>
      <c r="C122" t="str">
        <f t="shared" si="3"/>
        <v>m_series_ip_ptz_camerasPole</v>
      </c>
      <c r="D122" s="2" t="s">
        <v>4550</v>
      </c>
      <c r="E122" t="s">
        <v>126</v>
      </c>
      <c r="F122">
        <f>VLOOKUP(E122,product_IDs!$A$2:$B$3000,2,FALSE)</f>
        <v>77876</v>
      </c>
      <c r="G122" t="s">
        <v>4551</v>
      </c>
      <c r="H122">
        <f>VLOOKUP(G122,product_IDs!$A$2:$B$3000,2,FALSE)</f>
        <v>88106</v>
      </c>
      <c r="J122" t="e">
        <f>VLOOKUP(I122,product_IDs!$A$2:$B$3000,2,FALSE)</f>
        <v>#N/A</v>
      </c>
      <c r="L122" t="e">
        <f>VLOOKUP(K122,product_IDs!$A$2:$B$3000,2,FALSE)</f>
        <v>#N/A</v>
      </c>
      <c r="N122" t="e">
        <f>VLOOKUP(M122,product_IDs!$A$2:$B$3000,2,FALSE)</f>
        <v>#N/A</v>
      </c>
      <c r="P122" t="e">
        <f>VLOOKUP(O122,product_IDs!$A$2:$B$3000,2,FALSE)</f>
        <v>#N/A</v>
      </c>
      <c r="R122" t="e">
        <f>VLOOKUP(Q122,product_IDs!$A$2:$B$3000,2,FALSE)</f>
        <v>#N/A</v>
      </c>
      <c r="T122" t="e">
        <f>VLOOKUP(S122,product_IDs!$A$2:$B$3000,2,FALSE)</f>
        <v>#N/A</v>
      </c>
    </row>
    <row r="123" spans="1:20" ht="30" x14ac:dyDescent="0.25">
      <c r="A123" t="s">
        <v>4549</v>
      </c>
      <c r="B123" t="s">
        <v>28</v>
      </c>
      <c r="C123" t="str">
        <f t="shared" si="3"/>
        <v>m_series_ip_ptz_camerasCorner</v>
      </c>
      <c r="D123" s="2" t="s">
        <v>4557</v>
      </c>
      <c r="E123" t="s">
        <v>125</v>
      </c>
      <c r="F123">
        <f>VLOOKUP(E123,product_IDs!$A$2:$B$3000,2,FALSE)</f>
        <v>77871</v>
      </c>
      <c r="G123" t="s">
        <v>4553</v>
      </c>
      <c r="H123">
        <f>VLOOKUP(G123,product_IDs!$A$2:$B$3000,2,FALSE)</f>
        <v>88101</v>
      </c>
      <c r="J123" t="e">
        <f>VLOOKUP(I123,product_IDs!$A$2:$B$3000,2,FALSE)</f>
        <v>#N/A</v>
      </c>
      <c r="L123" t="e">
        <f>VLOOKUP(K123,product_IDs!$A$2:$B$3000,2,FALSE)</f>
        <v>#N/A</v>
      </c>
      <c r="N123" t="e">
        <f>VLOOKUP(M123,product_IDs!$A$2:$B$3000,2,FALSE)</f>
        <v>#N/A</v>
      </c>
      <c r="P123" t="e">
        <f>VLOOKUP(O123,product_IDs!$A$2:$B$3000,2,FALSE)</f>
        <v>#N/A</v>
      </c>
      <c r="R123" t="e">
        <f>VLOOKUP(Q123,product_IDs!$A$2:$B$3000,2,FALSE)</f>
        <v>#N/A</v>
      </c>
      <c r="T123" t="e">
        <f>VLOOKUP(S123,product_IDs!$A$2:$B$3000,2,FALSE)</f>
        <v>#N/A</v>
      </c>
    </row>
    <row r="124" spans="1:20" x14ac:dyDescent="0.25">
      <c r="A124" t="s">
        <v>4549</v>
      </c>
      <c r="B124" t="s">
        <v>18</v>
      </c>
      <c r="C124" t="str">
        <f t="shared" si="3"/>
        <v>m_series_ip_ptz_camerasPendant</v>
      </c>
      <c r="D124" s="2" t="s">
        <v>4567</v>
      </c>
      <c r="E124" t="s">
        <v>121</v>
      </c>
      <c r="F124">
        <f>VLOOKUP(E124,product_IDs!$A$2:$B$3000,2,FALSE)</f>
        <v>83051</v>
      </c>
      <c r="G124" t="s">
        <v>122</v>
      </c>
      <c r="H124">
        <f>VLOOKUP(G124,product_IDs!$A$2:$B$3000,2,FALSE)</f>
        <v>83056</v>
      </c>
      <c r="I124" t="s">
        <v>123</v>
      </c>
      <c r="J124">
        <f>VLOOKUP(I124,product_IDs!$A$2:$B$3000,2,FALSE)</f>
        <v>83061</v>
      </c>
      <c r="L124" t="e">
        <f>VLOOKUP(K124,product_IDs!$A$2:$B$3000,2,FALSE)</f>
        <v>#N/A</v>
      </c>
      <c r="N124" t="e">
        <f>VLOOKUP(M124,product_IDs!$A$2:$B$3000,2,FALSE)</f>
        <v>#N/A</v>
      </c>
      <c r="P124" t="e">
        <f>VLOOKUP(O124,product_IDs!$A$2:$B$3000,2,FALSE)</f>
        <v>#N/A</v>
      </c>
      <c r="R124" t="e">
        <f>VLOOKUP(Q124,product_IDs!$A$2:$B$3000,2,FALSE)</f>
        <v>#N/A</v>
      </c>
      <c r="T124" t="e">
        <f>VLOOKUP(S124,product_IDs!$A$2:$B$3000,2,FALSE)</f>
        <v>#N/A</v>
      </c>
    </row>
    <row r="125" spans="1:20" ht="30" x14ac:dyDescent="0.25">
      <c r="A125" t="s">
        <v>4562</v>
      </c>
      <c r="B125" t="s">
        <v>14</v>
      </c>
      <c r="C125" t="str">
        <f t="shared" si="3"/>
        <v>tvgp_m01_0402_ptz_g_cameraWall</v>
      </c>
      <c r="D125" s="2" t="s">
        <v>4564</v>
      </c>
      <c r="E125" t="s">
        <v>119</v>
      </c>
      <c r="F125">
        <f>VLOOKUP(E125,product_IDs!$A$2:$B$3000,2,FALSE)</f>
        <v>83046</v>
      </c>
      <c r="H125" t="e">
        <f>VLOOKUP(G125,product_IDs!$A$2:$B$3000,2,FALSE)</f>
        <v>#N/A</v>
      </c>
      <c r="J125" t="e">
        <f>VLOOKUP(I125,product_IDs!$A$2:$B$3000,2,FALSE)</f>
        <v>#N/A</v>
      </c>
      <c r="L125" t="e">
        <f>VLOOKUP(K125,product_IDs!$A$2:$B$3000,2,FALSE)</f>
        <v>#N/A</v>
      </c>
      <c r="N125" t="e">
        <f>VLOOKUP(M125,product_IDs!$A$2:$B$3000,2,FALSE)</f>
        <v>#N/A</v>
      </c>
      <c r="P125" t="e">
        <f>VLOOKUP(O125,product_IDs!$A$2:$B$3000,2,FALSE)</f>
        <v>#N/A</v>
      </c>
      <c r="R125" t="e">
        <f>VLOOKUP(Q125,product_IDs!$A$2:$B$3000,2,FALSE)</f>
        <v>#N/A</v>
      </c>
      <c r="T125" t="e">
        <f>VLOOKUP(S125,product_IDs!$A$2:$B$3000,2,FALSE)</f>
        <v>#N/A</v>
      </c>
    </row>
    <row r="126" spans="1:20" ht="30" x14ac:dyDescent="0.25">
      <c r="A126" t="s">
        <v>4562</v>
      </c>
      <c r="B126" t="s">
        <v>26</v>
      </c>
      <c r="C126" t="str">
        <f t="shared" si="3"/>
        <v>tvgp_m01_0402_ptz_g_cameraPole</v>
      </c>
      <c r="D126" s="2" t="s">
        <v>4550</v>
      </c>
      <c r="E126" t="s">
        <v>126</v>
      </c>
      <c r="F126">
        <f>VLOOKUP(E126,product_IDs!$A$2:$B$3000,2,FALSE)</f>
        <v>77876</v>
      </c>
      <c r="G126" t="s">
        <v>4551</v>
      </c>
      <c r="H126">
        <f>VLOOKUP(G126,product_IDs!$A$2:$B$3000,2,FALSE)</f>
        <v>88106</v>
      </c>
      <c r="J126" t="e">
        <f>VLOOKUP(I126,product_IDs!$A$2:$B$3000,2,FALSE)</f>
        <v>#N/A</v>
      </c>
      <c r="L126" t="e">
        <f>VLOOKUP(K126,product_IDs!$A$2:$B$3000,2,FALSE)</f>
        <v>#N/A</v>
      </c>
      <c r="N126" t="e">
        <f>VLOOKUP(M126,product_IDs!$A$2:$B$3000,2,FALSE)</f>
        <v>#N/A</v>
      </c>
      <c r="P126" t="e">
        <f>VLOOKUP(O126,product_IDs!$A$2:$B$3000,2,FALSE)</f>
        <v>#N/A</v>
      </c>
      <c r="R126" t="e">
        <f>VLOOKUP(Q126,product_IDs!$A$2:$B$3000,2,FALSE)</f>
        <v>#N/A</v>
      </c>
      <c r="T126" t="e">
        <f>VLOOKUP(S126,product_IDs!$A$2:$B$3000,2,FALSE)</f>
        <v>#N/A</v>
      </c>
    </row>
    <row r="127" spans="1:20" ht="30" x14ac:dyDescent="0.25">
      <c r="A127" t="s">
        <v>4562</v>
      </c>
      <c r="B127" t="s">
        <v>28</v>
      </c>
      <c r="C127" t="str">
        <f t="shared" si="3"/>
        <v>tvgp_m01_0402_ptz_g_cameraCorner</v>
      </c>
      <c r="D127" s="2" t="s">
        <v>4557</v>
      </c>
      <c r="E127" t="s">
        <v>125</v>
      </c>
      <c r="F127">
        <f>VLOOKUP(E127,product_IDs!$A$2:$B$3000,2,FALSE)</f>
        <v>77871</v>
      </c>
      <c r="G127" t="s">
        <v>4553</v>
      </c>
      <c r="H127">
        <f>VLOOKUP(G127,product_IDs!$A$2:$B$3000,2,FALSE)</f>
        <v>88101</v>
      </c>
      <c r="J127" t="e">
        <f>VLOOKUP(I127,product_IDs!$A$2:$B$3000,2,FALSE)</f>
        <v>#N/A</v>
      </c>
      <c r="L127" t="e">
        <f>VLOOKUP(K127,product_IDs!$A$2:$B$3000,2,FALSE)</f>
        <v>#N/A</v>
      </c>
      <c r="N127" t="e">
        <f>VLOOKUP(M127,product_IDs!$A$2:$B$3000,2,FALSE)</f>
        <v>#N/A</v>
      </c>
      <c r="P127" t="e">
        <f>VLOOKUP(O127,product_IDs!$A$2:$B$3000,2,FALSE)</f>
        <v>#N/A</v>
      </c>
      <c r="R127" t="e">
        <f>VLOOKUP(Q127,product_IDs!$A$2:$B$3000,2,FALSE)</f>
        <v>#N/A</v>
      </c>
      <c r="T127" t="e">
        <f>VLOOKUP(S127,product_IDs!$A$2:$B$3000,2,FALSE)</f>
        <v>#N/A</v>
      </c>
    </row>
    <row r="128" spans="1:20" x14ac:dyDescent="0.25">
      <c r="A128" t="s">
        <v>4562</v>
      </c>
      <c r="B128" t="s">
        <v>18</v>
      </c>
      <c r="C128" t="str">
        <f t="shared" si="3"/>
        <v>tvgp_m01_0402_ptz_g_cameraPendant</v>
      </c>
      <c r="D128" s="2" t="s">
        <v>4567</v>
      </c>
      <c r="E128" t="s">
        <v>121</v>
      </c>
      <c r="F128">
        <f>VLOOKUP(E128,product_IDs!$A$2:$B$3000,2,FALSE)</f>
        <v>83051</v>
      </c>
      <c r="G128" t="s">
        <v>122</v>
      </c>
      <c r="H128">
        <f>VLOOKUP(G128,product_IDs!$A$2:$B$3000,2,FALSE)</f>
        <v>83056</v>
      </c>
      <c r="I128" t="s">
        <v>123</v>
      </c>
      <c r="J128">
        <f>VLOOKUP(I128,product_IDs!$A$2:$B$3000,2,FALSE)</f>
        <v>83061</v>
      </c>
      <c r="L128" t="e">
        <f>VLOOKUP(K128,product_IDs!$A$2:$B$3000,2,FALSE)</f>
        <v>#N/A</v>
      </c>
      <c r="N128" t="e">
        <f>VLOOKUP(M128,product_IDs!$A$2:$B$3000,2,FALSE)</f>
        <v>#N/A</v>
      </c>
      <c r="P128" t="e">
        <f>VLOOKUP(O128,product_IDs!$A$2:$B$3000,2,FALSE)</f>
        <v>#N/A</v>
      </c>
      <c r="R128" t="e">
        <f>VLOOKUP(Q128,product_IDs!$A$2:$B$3000,2,FALSE)</f>
        <v>#N/A</v>
      </c>
      <c r="T128" t="e">
        <f>VLOOKUP(S128,product_IDs!$A$2:$B$3000,2,FALSE)</f>
        <v>#N/A</v>
      </c>
    </row>
    <row r="129" spans="1:20" x14ac:dyDescent="0.25">
      <c r="A129" t="s">
        <v>4562</v>
      </c>
      <c r="B129" t="s">
        <v>71</v>
      </c>
      <c r="C129" t="str">
        <f t="shared" si="3"/>
        <v>tvgp_m01_0402_ptz_g_cameraFlush</v>
      </c>
      <c r="D129" s="2" t="s">
        <v>4558</v>
      </c>
      <c r="E129" t="s">
        <v>4552</v>
      </c>
      <c r="F129">
        <f>VLOOKUP(E129,product_IDs!$A$2:$B$3000,2,FALSE)</f>
        <v>87836</v>
      </c>
      <c r="H129" t="e">
        <f>VLOOKUP(G129,product_IDs!$A$2:$B$3000,2,FALSE)</f>
        <v>#N/A</v>
      </c>
      <c r="J129" t="e">
        <f>VLOOKUP(I129,product_IDs!$A$2:$B$3000,2,FALSE)</f>
        <v>#N/A</v>
      </c>
      <c r="L129" t="e">
        <f>VLOOKUP(K129,product_IDs!$A$2:$B$3000,2,FALSE)</f>
        <v>#N/A</v>
      </c>
      <c r="N129" t="e">
        <f>VLOOKUP(M129,product_IDs!$A$2:$B$3000,2,FALSE)</f>
        <v>#N/A</v>
      </c>
      <c r="P129" t="e">
        <f>VLOOKUP(O129,product_IDs!$A$2:$B$3000,2,FALSE)</f>
        <v>#N/A</v>
      </c>
      <c r="R129" t="e">
        <f>VLOOKUP(Q129,product_IDs!$A$2:$B$3000,2,FALSE)</f>
        <v>#N/A</v>
      </c>
      <c r="T129" t="e">
        <f>VLOOKUP(S129,product_IDs!$A$2:$B$3000,2,FALSE)</f>
        <v>#N/A</v>
      </c>
    </row>
    <row r="130" spans="1:20" x14ac:dyDescent="0.25">
      <c r="A130" t="s">
        <v>4563</v>
      </c>
      <c r="B130" t="s">
        <v>10</v>
      </c>
      <c r="C130" t="str">
        <f t="shared" si="3"/>
        <v>tvgp_m01_0201_ptz_g_cameraCeiling</v>
      </c>
      <c r="D130" s="2" t="s">
        <v>4565</v>
      </c>
      <c r="F130" t="e">
        <f>VLOOKUP(E130,product_IDs!$A$2:$B$3000,2,FALSE)</f>
        <v>#N/A</v>
      </c>
      <c r="H130" t="e">
        <f>VLOOKUP(G130,product_IDs!$A$2:$B$3000,2,FALSE)</f>
        <v>#N/A</v>
      </c>
      <c r="J130" t="e">
        <f>VLOOKUP(I130,product_IDs!$A$2:$B$3000,2,FALSE)</f>
        <v>#N/A</v>
      </c>
      <c r="L130" t="e">
        <f>VLOOKUP(K130,product_IDs!$A$2:$B$3000,2,FALSE)</f>
        <v>#N/A</v>
      </c>
      <c r="N130" t="e">
        <f>VLOOKUP(M130,product_IDs!$A$2:$B$3000,2,FALSE)</f>
        <v>#N/A</v>
      </c>
      <c r="P130" t="e">
        <f>VLOOKUP(O130,product_IDs!$A$2:$B$3000,2,FALSE)</f>
        <v>#N/A</v>
      </c>
      <c r="R130" t="e">
        <f>VLOOKUP(Q130,product_IDs!$A$2:$B$3000,2,FALSE)</f>
        <v>#N/A</v>
      </c>
      <c r="T130" t="e">
        <f>VLOOKUP(S130,product_IDs!$A$2:$B$3000,2,FALSE)</f>
        <v>#N/A</v>
      </c>
    </row>
    <row r="131" spans="1:20" x14ac:dyDescent="0.25">
      <c r="A131" t="s">
        <v>4568</v>
      </c>
      <c r="B131" t="s">
        <v>14</v>
      </c>
      <c r="C131" t="str">
        <f t="shared" si="3"/>
        <v>p_series_ip_ptz_camerasWall</v>
      </c>
      <c r="D131" s="2" t="s">
        <v>4569</v>
      </c>
      <c r="E131" t="s">
        <v>119</v>
      </c>
      <c r="F131">
        <f>VLOOKUP(E131,product_IDs!$A$2:$B$3000,2,FALSE)</f>
        <v>83046</v>
      </c>
      <c r="H131" t="e">
        <f>VLOOKUP(G131,product_IDs!$A$2:$B$3000,2,FALSE)</f>
        <v>#N/A</v>
      </c>
      <c r="J131" t="e">
        <f>VLOOKUP(I131,product_IDs!$A$2:$B$3000,2,FALSE)</f>
        <v>#N/A</v>
      </c>
      <c r="L131" t="e">
        <f>VLOOKUP(K131,product_IDs!$A$2:$B$3000,2,FALSE)</f>
        <v>#N/A</v>
      </c>
      <c r="N131" t="e">
        <f>VLOOKUP(M131,product_IDs!$A$2:$B$3000,2,FALSE)</f>
        <v>#N/A</v>
      </c>
      <c r="P131" t="e">
        <f>VLOOKUP(O131,product_IDs!$A$2:$B$3000,2,FALSE)</f>
        <v>#N/A</v>
      </c>
      <c r="R131" t="e">
        <f>VLOOKUP(Q131,product_IDs!$A$2:$B$3000,2,FALSE)</f>
        <v>#N/A</v>
      </c>
      <c r="T131" t="e">
        <f>VLOOKUP(S131,product_IDs!$A$2:$B$3000,2,FALSE)</f>
        <v>#N/A</v>
      </c>
    </row>
    <row r="132" spans="1:20" ht="30" x14ac:dyDescent="0.25">
      <c r="A132" t="s">
        <v>4568</v>
      </c>
      <c r="B132" t="s">
        <v>26</v>
      </c>
      <c r="C132" t="str">
        <f t="shared" si="3"/>
        <v>p_series_ip_ptz_camerasPole</v>
      </c>
      <c r="D132" s="2" t="s">
        <v>4570</v>
      </c>
      <c r="E132" t="s">
        <v>126</v>
      </c>
      <c r="F132">
        <f>VLOOKUP(E132,product_IDs!$A$2:$B$3000,2,FALSE)</f>
        <v>77876</v>
      </c>
      <c r="G132" t="s">
        <v>119</v>
      </c>
      <c r="H132">
        <f>VLOOKUP(G132,product_IDs!$A$2:$B$3000,2,FALSE)</f>
        <v>83046</v>
      </c>
      <c r="I132" t="s">
        <v>4551</v>
      </c>
      <c r="J132">
        <f>VLOOKUP(I132,product_IDs!$A$2:$B$3000,2,FALSE)</f>
        <v>88106</v>
      </c>
      <c r="L132" t="e">
        <f>VLOOKUP(K132,product_IDs!$A$2:$B$3000,2,FALSE)</f>
        <v>#N/A</v>
      </c>
      <c r="N132" t="e">
        <f>VLOOKUP(M132,product_IDs!$A$2:$B$3000,2,FALSE)</f>
        <v>#N/A</v>
      </c>
      <c r="P132" t="e">
        <f>VLOOKUP(O132,product_IDs!$A$2:$B$3000,2,FALSE)</f>
        <v>#N/A</v>
      </c>
      <c r="R132" t="e">
        <f>VLOOKUP(Q132,product_IDs!$A$2:$B$3000,2,FALSE)</f>
        <v>#N/A</v>
      </c>
      <c r="T132" t="e">
        <f>VLOOKUP(S132,product_IDs!$A$2:$B$3000,2,FALSE)</f>
        <v>#N/A</v>
      </c>
    </row>
    <row r="133" spans="1:20" ht="30" x14ac:dyDescent="0.25">
      <c r="A133" t="s">
        <v>4568</v>
      </c>
      <c r="B133" t="s">
        <v>28</v>
      </c>
      <c r="C133" t="str">
        <f t="shared" si="3"/>
        <v>p_series_ip_ptz_camerasCorner</v>
      </c>
      <c r="D133" s="2" t="s">
        <v>4571</v>
      </c>
      <c r="E133" t="s">
        <v>125</v>
      </c>
      <c r="F133">
        <f>VLOOKUP(E133,product_IDs!$A$2:$B$3000,2,FALSE)</f>
        <v>77871</v>
      </c>
      <c r="G133" t="s">
        <v>119</v>
      </c>
      <c r="H133">
        <f>VLOOKUP(G133,product_IDs!$A$2:$B$3000,2,FALSE)</f>
        <v>83046</v>
      </c>
      <c r="I133" t="s">
        <v>4553</v>
      </c>
      <c r="J133">
        <f>VLOOKUP(I133,product_IDs!$A$2:$B$3000,2,FALSE)</f>
        <v>88101</v>
      </c>
      <c r="L133" t="e">
        <f>VLOOKUP(K133,product_IDs!$A$2:$B$3000,2,FALSE)</f>
        <v>#N/A</v>
      </c>
      <c r="N133" t="e">
        <f>VLOOKUP(M133,product_IDs!$A$2:$B$3000,2,FALSE)</f>
        <v>#N/A</v>
      </c>
      <c r="P133" t="e">
        <f>VLOOKUP(O133,product_IDs!$A$2:$B$3000,2,FALSE)</f>
        <v>#N/A</v>
      </c>
      <c r="R133" t="e">
        <f>VLOOKUP(Q133,product_IDs!$A$2:$B$3000,2,FALSE)</f>
        <v>#N/A</v>
      </c>
      <c r="T133" t="e">
        <f>VLOOKUP(S133,product_IDs!$A$2:$B$3000,2,FALSE)</f>
        <v>#N/A</v>
      </c>
    </row>
    <row r="134" spans="1:20" x14ac:dyDescent="0.25">
      <c r="A134" t="s">
        <v>4568</v>
      </c>
      <c r="B134" t="s">
        <v>18</v>
      </c>
      <c r="C134" t="str">
        <f t="shared" si="3"/>
        <v>p_series_ip_ptz_camerasPendant</v>
      </c>
      <c r="D134" s="2" t="s">
        <v>4567</v>
      </c>
      <c r="E134" t="s">
        <v>121</v>
      </c>
      <c r="F134">
        <f>VLOOKUP(E134,product_IDs!$A$2:$B$3000,2,FALSE)</f>
        <v>83051</v>
      </c>
      <c r="G134" t="s">
        <v>122</v>
      </c>
      <c r="H134">
        <f>VLOOKUP(G134,product_IDs!$A$2:$B$3000,2,FALSE)</f>
        <v>83056</v>
      </c>
      <c r="I134" t="s">
        <v>123</v>
      </c>
      <c r="J134">
        <f>VLOOKUP(I134,product_IDs!$A$2:$B$3000,2,FALSE)</f>
        <v>83061</v>
      </c>
      <c r="L134" t="e">
        <f>VLOOKUP(K134,product_IDs!$A$2:$B$3000,2,FALSE)</f>
        <v>#N/A</v>
      </c>
      <c r="N134" t="e">
        <f>VLOOKUP(M134,product_IDs!$A$2:$B$3000,2,FALSE)</f>
        <v>#N/A</v>
      </c>
      <c r="P134" t="e">
        <f>VLOOKUP(O134,product_IDs!$A$2:$B$3000,2,FALSE)</f>
        <v>#N/A</v>
      </c>
      <c r="R134" t="e">
        <f>VLOOKUP(Q134,product_IDs!$A$2:$B$3000,2,FALSE)</f>
        <v>#N/A</v>
      </c>
      <c r="T134" t="e">
        <f>VLOOKUP(S134,product_IDs!$A$2:$B$3000,2,FALSE)</f>
        <v>#N/A</v>
      </c>
    </row>
    <row r="135" spans="1:20" x14ac:dyDescent="0.25">
      <c r="A135" s="43" t="s">
        <v>4633</v>
      </c>
      <c r="B135" t="s">
        <v>14</v>
      </c>
      <c r="C135" t="str">
        <f t="shared" si="3"/>
        <v>m_series_fc_ip_minibullet_camerasWall</v>
      </c>
      <c r="D135" s="2" t="s">
        <v>4634</v>
      </c>
      <c r="E135" t="s">
        <v>4631</v>
      </c>
      <c r="F135">
        <f>VLOOKUP(E135,product_IDs!$A$2:$B$3000,2,FALSE)</f>
        <v>89561</v>
      </c>
      <c r="H135" t="e">
        <f>VLOOKUP(G135,product_IDs!$A$2:$B$3000,2,FALSE)</f>
        <v>#N/A</v>
      </c>
      <c r="J135" t="e">
        <f>VLOOKUP(I135,product_IDs!$A$2:$B$3000,2,FALSE)</f>
        <v>#N/A</v>
      </c>
      <c r="L135" t="e">
        <f>VLOOKUP(K135,product_IDs!$A$2:$B$3000,2,FALSE)</f>
        <v>#N/A</v>
      </c>
      <c r="N135" t="e">
        <f>VLOOKUP(M135,product_IDs!$A$2:$B$3000,2,FALSE)</f>
        <v>#N/A</v>
      </c>
      <c r="P135" t="e">
        <f>VLOOKUP(O135,product_IDs!$A$2:$B$3000,2,FALSE)</f>
        <v>#N/A</v>
      </c>
      <c r="R135" t="e">
        <f>VLOOKUP(Q135,product_IDs!$A$2:$B$3000,2,FALSE)</f>
        <v>#N/A</v>
      </c>
      <c r="T135" t="e">
        <f>VLOOKUP(S135,product_IDs!$A$2:$B$3000,2,FALSE)</f>
        <v>#N/A</v>
      </c>
    </row>
    <row r="136" spans="1:20" x14ac:dyDescent="0.25">
      <c r="A136" s="43" t="s">
        <v>4633</v>
      </c>
      <c r="B136" t="s">
        <v>10</v>
      </c>
      <c r="C136" t="str">
        <f t="shared" si="3"/>
        <v>m_series_fc_ip_minibullet_camerasCeiling</v>
      </c>
      <c r="D136" s="2" t="s">
        <v>4635</v>
      </c>
      <c r="E136" t="s">
        <v>4631</v>
      </c>
      <c r="F136">
        <f>VLOOKUP(E136,product_IDs!$A$2:$B$3000,2,FALSE)</f>
        <v>89561</v>
      </c>
      <c r="H136" t="e">
        <f>VLOOKUP(G136,product_IDs!$A$2:$B$3000,2,FALSE)</f>
        <v>#N/A</v>
      </c>
      <c r="J136" t="e">
        <f>VLOOKUP(I136,product_IDs!$A$2:$B$3000,2,FALSE)</f>
        <v>#N/A</v>
      </c>
      <c r="L136" t="e">
        <f>VLOOKUP(K136,product_IDs!$A$2:$B$3000,2,FALSE)</f>
        <v>#N/A</v>
      </c>
      <c r="N136" t="e">
        <f>VLOOKUP(M136,product_IDs!$A$2:$B$3000,2,FALSE)</f>
        <v>#N/A</v>
      </c>
      <c r="P136" t="e">
        <f>VLOOKUP(O136,product_IDs!$A$2:$B$3000,2,FALSE)</f>
        <v>#N/A</v>
      </c>
      <c r="R136" t="e">
        <f>VLOOKUP(Q136,product_IDs!$A$2:$B$3000,2,FALSE)</f>
        <v>#N/A</v>
      </c>
      <c r="T136" t="e">
        <f>VLOOKUP(S136,product_IDs!$A$2:$B$3000,2,FALSE)</f>
        <v>#N/A</v>
      </c>
    </row>
    <row r="137" spans="1:20" ht="45" x14ac:dyDescent="0.25">
      <c r="A137" t="s">
        <v>4636</v>
      </c>
      <c r="B137" t="s">
        <v>14</v>
      </c>
      <c r="C137" t="str">
        <f t="shared" si="3"/>
        <v>m_series_fc_ip_fixed_dome_camerasWall</v>
      </c>
      <c r="D137" s="2" t="s">
        <v>4639</v>
      </c>
      <c r="E137" t="s">
        <v>109</v>
      </c>
      <c r="F137">
        <f>VLOOKUP(E137,product_IDs!$A$2:$B$3000,2,FALSE)</f>
        <v>82566</v>
      </c>
      <c r="G137" t="s">
        <v>4629</v>
      </c>
      <c r="H137">
        <f>VLOOKUP(G137,product_IDs!$A$2:$B$3000,2,FALSE)</f>
        <v>89551</v>
      </c>
      <c r="I137" t="s">
        <v>42</v>
      </c>
      <c r="J137">
        <f>VLOOKUP(I137,product_IDs!$A$2:$B$3000,2,FALSE)</f>
        <v>79961</v>
      </c>
      <c r="K137" t="s">
        <v>17</v>
      </c>
      <c r="L137">
        <f>VLOOKUP(K137,product_IDs!$A$2:$B$3000,2,FALSE)</f>
        <v>43101</v>
      </c>
      <c r="N137" t="e">
        <f>VLOOKUP(M137,product_IDs!$A$2:$B$3000,2,FALSE)</f>
        <v>#N/A</v>
      </c>
      <c r="P137" t="e">
        <f>VLOOKUP(O137,product_IDs!$A$2:$B$3000,2,FALSE)</f>
        <v>#N/A</v>
      </c>
      <c r="R137" t="e">
        <f>VLOOKUP(Q137,product_IDs!$A$2:$B$3000,2,FALSE)</f>
        <v>#N/A</v>
      </c>
      <c r="T137" t="e">
        <f>VLOOKUP(S137,product_IDs!$A$2:$B$3000,2,FALSE)</f>
        <v>#N/A</v>
      </c>
    </row>
    <row r="138" spans="1:20" ht="30" x14ac:dyDescent="0.25">
      <c r="A138" t="s">
        <v>4636</v>
      </c>
      <c r="B138" t="s">
        <v>10</v>
      </c>
      <c r="C138" t="str">
        <f t="shared" si="3"/>
        <v>m_series_fc_ip_fixed_dome_camerasCeiling</v>
      </c>
      <c r="D138" s="2" t="s">
        <v>4637</v>
      </c>
      <c r="E138" t="s">
        <v>109</v>
      </c>
      <c r="F138">
        <f>VLOOKUP(E138,product_IDs!$A$2:$B$3000,2,FALSE)</f>
        <v>82566</v>
      </c>
      <c r="H138" t="e">
        <f>VLOOKUP(G138,product_IDs!$A$2:$B$3000,2,FALSE)</f>
        <v>#N/A</v>
      </c>
      <c r="J138" t="e">
        <f>VLOOKUP(I138,product_IDs!$A$2:$B$3000,2,FALSE)</f>
        <v>#N/A</v>
      </c>
      <c r="L138" t="e">
        <f>VLOOKUP(K138,product_IDs!$A$2:$B$3000,2,FALSE)</f>
        <v>#N/A</v>
      </c>
      <c r="N138" t="e">
        <f>VLOOKUP(M138,product_IDs!$A$2:$B$3000,2,FALSE)</f>
        <v>#N/A</v>
      </c>
      <c r="P138" t="e">
        <f>VLOOKUP(O138,product_IDs!$A$2:$B$3000,2,FALSE)</f>
        <v>#N/A</v>
      </c>
      <c r="R138" t="e">
        <f>VLOOKUP(Q138,product_IDs!$A$2:$B$3000,2,FALSE)</f>
        <v>#N/A</v>
      </c>
      <c r="T138" t="e">
        <f>VLOOKUP(S138,product_IDs!$A$2:$B$3000,2,FALSE)</f>
        <v>#N/A</v>
      </c>
    </row>
    <row r="139" spans="1:20" x14ac:dyDescent="0.25">
      <c r="A139" t="s">
        <v>4636</v>
      </c>
      <c r="B139" t="s">
        <v>18</v>
      </c>
      <c r="C139" t="str">
        <f t="shared" si="3"/>
        <v>m_series_fc_ip_fixed_dome_camerasPendant</v>
      </c>
      <c r="D139" s="2" t="s">
        <v>4638</v>
      </c>
      <c r="E139" t="s">
        <v>20</v>
      </c>
      <c r="F139">
        <f>VLOOKUP(E139,product_IDs!$A$2:$B$3000,2,FALSE)</f>
        <v>43111</v>
      </c>
      <c r="G139" t="s">
        <v>4629</v>
      </c>
      <c r="H139">
        <f>VLOOKUP(G139,product_IDs!$A$2:$B$3000,2,FALSE)</f>
        <v>89551</v>
      </c>
      <c r="J139" t="e">
        <f>VLOOKUP(I139,product_IDs!$A$2:$B$3000,2,FALSE)</f>
        <v>#N/A</v>
      </c>
      <c r="L139" t="e">
        <f>VLOOKUP(K139,product_IDs!$A$2:$B$3000,2,FALSE)</f>
        <v>#N/A</v>
      </c>
      <c r="N139" t="e">
        <f>VLOOKUP(M139,product_IDs!$A$2:$B$3000,2,FALSE)</f>
        <v>#N/A</v>
      </c>
      <c r="P139" t="e">
        <f>VLOOKUP(O139,product_IDs!$A$2:$B$3000,2,FALSE)</f>
        <v>#N/A</v>
      </c>
      <c r="R139" t="e">
        <f>VLOOKUP(Q139,product_IDs!$A$2:$B$3000,2,FALSE)</f>
        <v>#N/A</v>
      </c>
      <c r="T139" t="e">
        <f>VLOOKUP(S139,product_IDs!$A$2:$B$3000,2,FALSE)</f>
        <v>#N/A</v>
      </c>
    </row>
    <row r="140" spans="1:20" x14ac:dyDescent="0.25">
      <c r="A140" t="s">
        <v>4640</v>
      </c>
      <c r="B140" t="s">
        <v>14</v>
      </c>
      <c r="C140" t="str">
        <f t="shared" si="3"/>
        <v>m_series_fc_ip_vf_domesWall</v>
      </c>
      <c r="D140" s="2" t="s">
        <v>68</v>
      </c>
      <c r="E140" t="s">
        <v>69</v>
      </c>
      <c r="F140">
        <f>VLOOKUP(E140,product_IDs!$A$2:$B$3000,2,FALSE)</f>
        <v>79971</v>
      </c>
      <c r="G140" t="s">
        <v>17</v>
      </c>
      <c r="H140">
        <f>VLOOKUP(G140,product_IDs!$A$2:$B$3000,2,FALSE)</f>
        <v>43101</v>
      </c>
      <c r="I140" t="s">
        <v>42</v>
      </c>
      <c r="J140">
        <f>VLOOKUP(I140,product_IDs!$A$2:$B$3000,2,FALSE)</f>
        <v>79961</v>
      </c>
      <c r="L140" t="e">
        <f>VLOOKUP(K140,product_IDs!$A$2:$B$3000,2,FALSE)</f>
        <v>#N/A</v>
      </c>
      <c r="N140" t="e">
        <f>VLOOKUP(M140,product_IDs!$A$2:$B$3000,2,FALSE)</f>
        <v>#N/A</v>
      </c>
      <c r="P140" t="e">
        <f>VLOOKUP(O140,product_IDs!$A$2:$B$3000,2,FALSE)</f>
        <v>#N/A</v>
      </c>
      <c r="R140" t="e">
        <f>VLOOKUP(Q140,product_IDs!$A$2:$B$3000,2,FALSE)</f>
        <v>#N/A</v>
      </c>
      <c r="T140" t="e">
        <f>VLOOKUP(S140,product_IDs!$A$2:$B$3000,2,FALSE)</f>
        <v>#N/A</v>
      </c>
    </row>
    <row r="141" spans="1:20" x14ac:dyDescent="0.25">
      <c r="A141" t="s">
        <v>4640</v>
      </c>
      <c r="B141" t="s">
        <v>18</v>
      </c>
      <c r="C141" t="str">
        <f t="shared" si="3"/>
        <v>m_series_fc_ip_vf_domesPendant</v>
      </c>
      <c r="D141" s="2" t="s">
        <v>70</v>
      </c>
      <c r="E141" t="s">
        <v>69</v>
      </c>
      <c r="F141">
        <f>VLOOKUP(E141,product_IDs!$A$2:$B$3000,2,FALSE)</f>
        <v>79971</v>
      </c>
      <c r="G141" t="s">
        <v>20</v>
      </c>
      <c r="H141">
        <f>VLOOKUP(G141,product_IDs!$A$2:$B$3000,2,FALSE)</f>
        <v>43111</v>
      </c>
      <c r="J141" t="e">
        <f>VLOOKUP(I141,product_IDs!$A$2:$B$3000,2,FALSE)</f>
        <v>#N/A</v>
      </c>
      <c r="L141" t="e">
        <f>VLOOKUP(K141,product_IDs!$A$2:$B$3000,2,FALSE)</f>
        <v>#N/A</v>
      </c>
      <c r="N141" t="e">
        <f>VLOOKUP(M141,product_IDs!$A$2:$B$3000,2,FALSE)</f>
        <v>#N/A</v>
      </c>
      <c r="P141" t="e">
        <f>VLOOKUP(O141,product_IDs!$A$2:$B$3000,2,FALSE)</f>
        <v>#N/A</v>
      </c>
      <c r="R141" t="e">
        <f>VLOOKUP(Q141,product_IDs!$A$2:$B$3000,2,FALSE)</f>
        <v>#N/A</v>
      </c>
      <c r="T141" t="e">
        <f>VLOOKUP(S141,product_IDs!$A$2:$B$3000,2,FALSE)</f>
        <v>#N/A</v>
      </c>
    </row>
    <row r="142" spans="1:20" x14ac:dyDescent="0.25">
      <c r="A142" t="s">
        <v>4640</v>
      </c>
      <c r="B142" t="s">
        <v>26</v>
      </c>
      <c r="C142" t="str">
        <f t="shared" si="3"/>
        <v>m_series_fc_ip_vf_domesPole</v>
      </c>
      <c r="D142" s="2" t="s">
        <v>4599</v>
      </c>
      <c r="E142" t="s">
        <v>17</v>
      </c>
      <c r="F142">
        <f>VLOOKUP(E142,product_IDs!$A$2:$B$3000,2,FALSE)</f>
        <v>43101</v>
      </c>
      <c r="G142" t="s">
        <v>4398</v>
      </c>
      <c r="H142">
        <f>VLOOKUP(G142,product_IDs!$A$2:$B$3000,2,FALSE)</f>
        <v>85456</v>
      </c>
      <c r="I142" t="s">
        <v>69</v>
      </c>
      <c r="J142">
        <f>VLOOKUP(I142,product_IDs!$A$2:$B$3000,2,FALSE)</f>
        <v>79971</v>
      </c>
      <c r="L142" t="e">
        <f>VLOOKUP(K142,product_IDs!$A$2:$B$3000,2,FALSE)</f>
        <v>#N/A</v>
      </c>
      <c r="N142" t="e">
        <f>VLOOKUP(M142,product_IDs!$A$2:$B$3000,2,FALSE)</f>
        <v>#N/A</v>
      </c>
      <c r="P142" t="e">
        <f>VLOOKUP(O142,product_IDs!$A$2:$B$3000,2,FALSE)</f>
        <v>#N/A</v>
      </c>
      <c r="R142" t="e">
        <f>VLOOKUP(Q142,product_IDs!$A$2:$B$3000,2,FALSE)</f>
        <v>#N/A</v>
      </c>
      <c r="T142" t="e">
        <f>VLOOKUP(S142,product_IDs!$A$2:$B$3000,2,FALSE)</f>
        <v>#N/A</v>
      </c>
    </row>
    <row r="143" spans="1:20" x14ac:dyDescent="0.25">
      <c r="A143" t="s">
        <v>4640</v>
      </c>
      <c r="B143" t="s">
        <v>28</v>
      </c>
      <c r="C143" t="str">
        <f t="shared" si="3"/>
        <v>m_series_fc_ip_vf_domesCorner</v>
      </c>
      <c r="D143" s="2" t="s">
        <v>4600</v>
      </c>
      <c r="E143" t="s">
        <v>17</v>
      </c>
      <c r="F143">
        <f>VLOOKUP(E143,product_IDs!$A$2:$B$3000,2,FALSE)</f>
        <v>43101</v>
      </c>
      <c r="G143" t="s">
        <v>30</v>
      </c>
      <c r="H143">
        <f>VLOOKUP(G143,product_IDs!$A$2:$B$3000,2,FALSE)</f>
        <v>43021</v>
      </c>
      <c r="I143" t="s">
        <v>69</v>
      </c>
      <c r="J143">
        <f>VLOOKUP(I143,product_IDs!$A$2:$B$3000,2,FALSE)</f>
        <v>79971</v>
      </c>
      <c r="L143" t="e">
        <f>VLOOKUP(K143,product_IDs!$A$2:$B$3000,2,FALSE)</f>
        <v>#N/A</v>
      </c>
      <c r="N143" t="e">
        <f>VLOOKUP(M143,product_IDs!$A$2:$B$3000,2,FALSE)</f>
        <v>#N/A</v>
      </c>
      <c r="P143" t="e">
        <f>VLOOKUP(O143,product_IDs!$A$2:$B$3000,2,FALSE)</f>
        <v>#N/A</v>
      </c>
      <c r="R143" t="e">
        <f>VLOOKUP(Q143,product_IDs!$A$2:$B$3000,2,FALSE)</f>
        <v>#N/A</v>
      </c>
      <c r="T143" t="e">
        <f>VLOOKUP(S143,product_IDs!$A$2:$B$3000,2,FALSE)</f>
        <v>#N/A</v>
      </c>
    </row>
    <row r="144" spans="1:20" ht="30" x14ac:dyDescent="0.25">
      <c r="A144" s="43" t="s">
        <v>4641</v>
      </c>
      <c r="B144" t="s">
        <v>14</v>
      </c>
      <c r="C144" t="str">
        <f t="shared" si="3"/>
        <v>m_series_fc_ip_fixed_wedge_camerasWall</v>
      </c>
      <c r="D144" s="2" t="s">
        <v>4643</v>
      </c>
      <c r="E144" t="s">
        <v>109</v>
      </c>
      <c r="F144">
        <f>VLOOKUP(E144,product_IDs!$A$2:$B$3000,2,FALSE)</f>
        <v>82566</v>
      </c>
      <c r="G144" t="s">
        <v>4518</v>
      </c>
      <c r="H144">
        <f>VLOOKUP(G144,product_IDs!$A$2:$B$3000,2,FALSE)</f>
        <v>85466</v>
      </c>
      <c r="I144" t="s">
        <v>17</v>
      </c>
      <c r="J144">
        <f>VLOOKUP(I144,product_IDs!$A$2:$B$3000,2,FALSE)</f>
        <v>43101</v>
      </c>
      <c r="L144" t="e">
        <f>VLOOKUP(K144,product_IDs!$A$2:$B$3000,2,FALSE)</f>
        <v>#N/A</v>
      </c>
      <c r="N144" t="e">
        <f>VLOOKUP(M144,product_IDs!$A$2:$B$3000,2,FALSE)</f>
        <v>#N/A</v>
      </c>
      <c r="P144" t="e">
        <f>VLOOKUP(O144,product_IDs!$A$2:$B$3000,2,FALSE)</f>
        <v>#N/A</v>
      </c>
      <c r="R144" t="e">
        <f>VLOOKUP(Q144,product_IDs!$A$2:$B$3000,2,FALSE)</f>
        <v>#N/A</v>
      </c>
      <c r="T144" t="e">
        <f>VLOOKUP(S144,product_IDs!$A$2:$B$3000,2,FALSE)</f>
        <v>#N/A</v>
      </c>
    </row>
    <row r="145" spans="1:20" x14ac:dyDescent="0.25">
      <c r="A145" s="43" t="s">
        <v>4641</v>
      </c>
      <c r="B145" t="s">
        <v>10</v>
      </c>
      <c r="C145" t="str">
        <f t="shared" si="3"/>
        <v>m_series_fc_ip_fixed_wedge_camerasCeiling</v>
      </c>
      <c r="D145" s="2" t="s">
        <v>4642</v>
      </c>
      <c r="E145" t="s">
        <v>109</v>
      </c>
      <c r="F145">
        <f>VLOOKUP(E145,product_IDs!$A$2:$B$3000,2,FALSE)</f>
        <v>82566</v>
      </c>
      <c r="H145" t="e">
        <f>VLOOKUP(G145,product_IDs!$A$2:$B$3000,2,FALSE)</f>
        <v>#N/A</v>
      </c>
      <c r="J145" t="e">
        <f>VLOOKUP(I145,product_IDs!$A$2:$B$3000,2,FALSE)</f>
        <v>#N/A</v>
      </c>
      <c r="L145" t="e">
        <f>VLOOKUP(K145,product_IDs!$A$2:$B$3000,2,FALSE)</f>
        <v>#N/A</v>
      </c>
      <c r="N145" t="e">
        <f>VLOOKUP(M145,product_IDs!$A$2:$B$3000,2,FALSE)</f>
        <v>#N/A</v>
      </c>
      <c r="P145" t="e">
        <f>VLOOKUP(O145,product_IDs!$A$2:$B$3000,2,FALSE)</f>
        <v>#N/A</v>
      </c>
      <c r="R145" t="e">
        <f>VLOOKUP(Q145,product_IDs!$A$2:$B$3000,2,FALSE)</f>
        <v>#N/A</v>
      </c>
      <c r="T145" t="e">
        <f>VLOOKUP(S145,product_IDs!$A$2:$B$3000,2,FALSE)</f>
        <v>#N/A</v>
      </c>
    </row>
    <row r="146" spans="1:20" x14ac:dyDescent="0.25">
      <c r="A146" s="43" t="s">
        <v>4641</v>
      </c>
      <c r="B146" t="s">
        <v>18</v>
      </c>
      <c r="C146" t="str">
        <f t="shared" si="3"/>
        <v>m_series_fc_ip_fixed_wedge_camerasPendant</v>
      </c>
      <c r="D146" s="2" t="s">
        <v>4644</v>
      </c>
      <c r="E146" t="s">
        <v>20</v>
      </c>
      <c r="F146">
        <f>VLOOKUP(E146,product_IDs!$A$2:$B$3000,2,FALSE)</f>
        <v>43111</v>
      </c>
      <c r="G146" t="s">
        <v>116</v>
      </c>
      <c r="H146">
        <f>VLOOKUP(G146,product_IDs!$A$2:$B$3000,2,FALSE)</f>
        <v>43126</v>
      </c>
      <c r="J146" t="e">
        <f>VLOOKUP(I146,product_IDs!$A$2:$B$3000,2,FALSE)</f>
        <v>#N/A</v>
      </c>
      <c r="L146" t="e">
        <f>VLOOKUP(K146,product_IDs!$A$2:$B$3000,2,FALSE)</f>
        <v>#N/A</v>
      </c>
      <c r="N146" t="e">
        <f>VLOOKUP(M146,product_IDs!$A$2:$B$3000,2,FALSE)</f>
        <v>#N/A</v>
      </c>
      <c r="P146" t="e">
        <f>VLOOKUP(O146,product_IDs!$A$2:$B$3000,2,FALSE)</f>
        <v>#N/A</v>
      </c>
      <c r="R146" t="e">
        <f>VLOOKUP(Q146,product_IDs!$A$2:$B$3000,2,FALSE)</f>
        <v>#N/A</v>
      </c>
      <c r="T146" t="e">
        <f>VLOOKUP(S146,product_IDs!$A$2:$B$3000,2,FALSE)</f>
        <v>#N/A</v>
      </c>
    </row>
    <row r="147" spans="1:20" x14ac:dyDescent="0.25">
      <c r="A147" s="43" t="s">
        <v>4680</v>
      </c>
      <c r="B147" t="s">
        <v>14</v>
      </c>
      <c r="C147" t="str">
        <f t="shared" si="3"/>
        <v>tvuc_b_series_wifi_bullet_camerasWall</v>
      </c>
      <c r="D147" s="2" t="s">
        <v>4681</v>
      </c>
      <c r="E147" t="s">
        <v>4678</v>
      </c>
      <c r="F147">
        <f>VLOOKUP(E147,product_IDs!$A$2:$B$3000,2,FALSE)</f>
        <v>89861</v>
      </c>
      <c r="H147" t="e">
        <f>VLOOKUP(G147,product_IDs!$A$2:$B$3000,2,FALSE)</f>
        <v>#N/A</v>
      </c>
      <c r="J147" t="e">
        <f>VLOOKUP(I147,product_IDs!$A$2:$B$3000,2,FALSE)</f>
        <v>#N/A</v>
      </c>
      <c r="L147" t="e">
        <f>VLOOKUP(K147,product_IDs!$A$2:$B$3000,2,FALSE)</f>
        <v>#N/A</v>
      </c>
      <c r="N147" t="e">
        <f>VLOOKUP(M147,product_IDs!$A$2:$B$3000,2,FALSE)</f>
        <v>#N/A</v>
      </c>
      <c r="P147" t="e">
        <f>VLOOKUP(O147,product_IDs!$A$2:$B$3000,2,FALSE)</f>
        <v>#N/A</v>
      </c>
      <c r="R147" t="e">
        <f>VLOOKUP(Q147,product_IDs!$A$2:$B$3000,2,FALSE)</f>
        <v>#N/A</v>
      </c>
      <c r="T147" t="e">
        <f>VLOOKUP(S147,product_IDs!$A$2:$B$3000,2,FALSE)</f>
        <v>#N/A</v>
      </c>
    </row>
    <row r="148" spans="1:20" x14ac:dyDescent="0.25">
      <c r="A148" s="43" t="s">
        <v>4680</v>
      </c>
      <c r="B148" t="s">
        <v>10</v>
      </c>
      <c r="C148" t="str">
        <f t="shared" si="3"/>
        <v>tvuc_b_series_wifi_bullet_camerasCeiling</v>
      </c>
      <c r="D148" s="2" t="s">
        <v>4681</v>
      </c>
      <c r="E148" t="s">
        <v>4678</v>
      </c>
      <c r="F148">
        <f>VLOOKUP(E148,product_IDs!$A$2:$B$3000,2,FALSE)</f>
        <v>89861</v>
      </c>
      <c r="H148" t="e">
        <f>VLOOKUP(G148,product_IDs!$A$2:$B$3000,2,FALSE)</f>
        <v>#N/A</v>
      </c>
      <c r="J148" t="e">
        <f>VLOOKUP(I148,product_IDs!$A$2:$B$3000,2,FALSE)</f>
        <v>#N/A</v>
      </c>
      <c r="L148" t="e">
        <f>VLOOKUP(K148,product_IDs!$A$2:$B$3000,2,FALSE)</f>
        <v>#N/A</v>
      </c>
      <c r="N148" t="e">
        <f>VLOOKUP(M148,product_IDs!$A$2:$B$3000,2,FALSE)</f>
        <v>#N/A</v>
      </c>
      <c r="P148" t="e">
        <f>VLOOKUP(O148,product_IDs!$A$2:$B$3000,2,FALSE)</f>
        <v>#N/A</v>
      </c>
      <c r="R148" t="e">
        <f>VLOOKUP(Q148,product_IDs!$A$2:$B$3000,2,FALSE)</f>
        <v>#N/A</v>
      </c>
      <c r="T148" t="e">
        <f>VLOOKUP(S148,product_IDs!$A$2:$B$3000,2,FALSE)</f>
        <v>#N/A</v>
      </c>
    </row>
    <row r="149" spans="1:20" ht="30" x14ac:dyDescent="0.25">
      <c r="A149" s="43" t="s">
        <v>4682</v>
      </c>
      <c r="B149" t="s">
        <v>14</v>
      </c>
      <c r="C149" t="str">
        <f t="shared" si="3"/>
        <v>tvuc_b_series_wifi_dome_camerasWall</v>
      </c>
      <c r="D149" s="50" t="s">
        <v>4683</v>
      </c>
      <c r="E149" t="s">
        <v>4674</v>
      </c>
      <c r="F149">
        <f>VLOOKUP(E149,product_IDs!$A$2:$B$3000,2,FALSE)</f>
        <v>89871</v>
      </c>
      <c r="G149" t="s">
        <v>4518</v>
      </c>
      <c r="H149">
        <f>VLOOKUP(G149,product_IDs!$A$2:$B$3000,2,FALSE)</f>
        <v>85466</v>
      </c>
      <c r="I149" t="s">
        <v>4676</v>
      </c>
      <c r="J149">
        <f>VLOOKUP(I149,product_IDs!$A$2:$B$3000,2,FALSE)</f>
        <v>89866</v>
      </c>
      <c r="L149" t="e">
        <f>VLOOKUP(K149,product_IDs!$A$2:$B$3000,2,FALSE)</f>
        <v>#N/A</v>
      </c>
      <c r="N149" t="e">
        <f>VLOOKUP(M149,product_IDs!$A$2:$B$3000,2,FALSE)</f>
        <v>#N/A</v>
      </c>
      <c r="P149" t="e">
        <f>VLOOKUP(O149,product_IDs!$A$2:$B$3000,2,FALSE)</f>
        <v>#N/A</v>
      </c>
      <c r="R149" t="e">
        <f>VLOOKUP(Q149,product_IDs!$A$2:$B$3000,2,FALSE)</f>
        <v>#N/A</v>
      </c>
      <c r="T149" t="e">
        <f>VLOOKUP(S149,product_IDs!$A$2:$B$3000,2,FALSE)</f>
        <v>#N/A</v>
      </c>
    </row>
    <row r="150" spans="1:20" ht="30" x14ac:dyDescent="0.25">
      <c r="A150" s="43" t="s">
        <v>4682</v>
      </c>
      <c r="B150" t="s">
        <v>10</v>
      </c>
      <c r="C150" t="str">
        <f t="shared" si="3"/>
        <v>tvuc_b_series_wifi_dome_camerasCeiling</v>
      </c>
      <c r="D150" s="50" t="s">
        <v>4684</v>
      </c>
      <c r="E150" t="s">
        <v>4674</v>
      </c>
      <c r="F150">
        <f>VLOOKUP(E150,product_IDs!$A$2:$B$3000,2,FALSE)</f>
        <v>89871</v>
      </c>
      <c r="H150" t="e">
        <f>VLOOKUP(G150,product_IDs!$A$2:$B$3000,2,FALSE)</f>
        <v>#N/A</v>
      </c>
      <c r="J150" t="e">
        <f>VLOOKUP(I150,product_IDs!$A$2:$B$3000,2,FALSE)</f>
        <v>#N/A</v>
      </c>
      <c r="L150" t="e">
        <f>VLOOKUP(K150,product_IDs!$A$2:$B$3000,2,FALSE)</f>
        <v>#N/A</v>
      </c>
      <c r="N150" t="e">
        <f>VLOOKUP(M150,product_IDs!$A$2:$B$3000,2,FALSE)</f>
        <v>#N/A</v>
      </c>
      <c r="P150" t="e">
        <f>VLOOKUP(O150,product_IDs!$A$2:$B$3000,2,FALSE)</f>
        <v>#N/A</v>
      </c>
      <c r="R150" t="e">
        <f>VLOOKUP(Q150,product_IDs!$A$2:$B$3000,2,FALSE)</f>
        <v>#N/A</v>
      </c>
      <c r="T150" t="e">
        <f>VLOOKUP(S150,product_IDs!$A$2:$B$3000,2,FALSE)</f>
        <v>#N/A</v>
      </c>
    </row>
    <row r="151" spans="1:20" x14ac:dyDescent="0.25">
      <c r="A151" s="43" t="s">
        <v>4682</v>
      </c>
      <c r="B151" t="s">
        <v>18</v>
      </c>
      <c r="C151" t="str">
        <f t="shared" si="3"/>
        <v>tvuc_b_series_wifi_dome_camerasPendant</v>
      </c>
      <c r="D151" s="50" t="s">
        <v>4685</v>
      </c>
      <c r="E151" t="s">
        <v>4519</v>
      </c>
      <c r="F151">
        <f>VLOOKUP(E151,product_IDs!$A$2:$B$3000,2,FALSE)</f>
        <v>85306</v>
      </c>
      <c r="G151" t="s">
        <v>4676</v>
      </c>
      <c r="H151">
        <f>VLOOKUP(G151,product_IDs!$A$2:$B$3000,2,FALSE)</f>
        <v>89866</v>
      </c>
      <c r="J151" t="e">
        <f>VLOOKUP(I151,product_IDs!$A$2:$B$3000,2,FALSE)</f>
        <v>#N/A</v>
      </c>
      <c r="L151" t="e">
        <f>VLOOKUP(K151,product_IDs!$A$2:$B$3000,2,FALSE)</f>
        <v>#N/A</v>
      </c>
      <c r="N151" t="e">
        <f>VLOOKUP(M151,product_IDs!$A$2:$B$3000,2,FALSE)</f>
        <v>#N/A</v>
      </c>
      <c r="P151" t="e">
        <f>VLOOKUP(O151,product_IDs!$A$2:$B$3000,2,FALSE)</f>
        <v>#N/A</v>
      </c>
      <c r="R151" t="e">
        <f>VLOOKUP(Q151,product_IDs!$A$2:$B$3000,2,FALSE)</f>
        <v>#N/A</v>
      </c>
      <c r="T151" t="e">
        <f>VLOOKUP(S151,product_IDs!$A$2:$B$3000,2,FALSE)</f>
        <v>#N/A</v>
      </c>
    </row>
    <row r="152" spans="1:20" ht="30" x14ac:dyDescent="0.25">
      <c r="A152" t="s">
        <v>4707</v>
      </c>
      <c r="B152" t="s">
        <v>10</v>
      </c>
      <c r="C152" t="str">
        <f t="shared" si="3"/>
        <v>m_series_ip_minibullet_cameras_blackCeiling</v>
      </c>
      <c r="D152" s="2" t="s">
        <v>4709</v>
      </c>
      <c r="E152" t="s">
        <v>4697</v>
      </c>
      <c r="F152">
        <f>VLOOKUP(E152,product_IDs!$A$2:$B$3000,2,FALSE)</f>
        <v>92036</v>
      </c>
      <c r="H152" t="e">
        <f>VLOOKUP(G152,product_IDs!$A$2:$B$3000,2,FALSE)</f>
        <v>#N/A</v>
      </c>
      <c r="J152" t="e">
        <f>VLOOKUP(I152,product_IDs!$A$2:$B$3000,2,FALSE)</f>
        <v>#N/A</v>
      </c>
      <c r="L152" t="e">
        <f>VLOOKUP(K152,product_IDs!$A$2:$B$3000,2,FALSE)</f>
        <v>#N/A</v>
      </c>
      <c r="N152" t="e">
        <f>VLOOKUP(M152,product_IDs!$A$2:$B$3000,2,FALSE)</f>
        <v>#N/A</v>
      </c>
      <c r="P152" t="e">
        <f>VLOOKUP(O152,product_IDs!$A$2:$B$3000,2,FALSE)</f>
        <v>#N/A</v>
      </c>
      <c r="R152" t="e">
        <f>VLOOKUP(Q152,product_IDs!$A$2:$B$3000,2,FALSE)</f>
        <v>#N/A</v>
      </c>
      <c r="T152" t="e">
        <f>VLOOKUP(S152,product_IDs!$A$2:$B$3000,2,FALSE)</f>
        <v>#N/A</v>
      </c>
    </row>
    <row r="153" spans="1:20" ht="30" x14ac:dyDescent="0.25">
      <c r="A153" t="s">
        <v>4707</v>
      </c>
      <c r="B153" t="s">
        <v>14</v>
      </c>
      <c r="C153" t="str">
        <f t="shared" si="3"/>
        <v>m_series_ip_minibullet_cameras_blackWall</v>
      </c>
      <c r="D153" s="2" t="s">
        <v>4710</v>
      </c>
      <c r="E153" t="s">
        <v>4697</v>
      </c>
      <c r="F153">
        <f>VLOOKUP(E153,product_IDs!$A$2:$B$3000,2,FALSE)</f>
        <v>92036</v>
      </c>
      <c r="H153" t="e">
        <f>VLOOKUP(G153,product_IDs!$A$2:$B$3000,2,FALSE)</f>
        <v>#N/A</v>
      </c>
      <c r="J153" t="e">
        <f>VLOOKUP(I153,product_IDs!$A$2:$B$3000,2,FALSE)</f>
        <v>#N/A</v>
      </c>
      <c r="L153" t="e">
        <f>VLOOKUP(K153,product_IDs!$A$2:$B$3000,2,FALSE)</f>
        <v>#N/A</v>
      </c>
      <c r="N153" t="e">
        <f>VLOOKUP(M153,product_IDs!$A$2:$B$3000,2,FALSE)</f>
        <v>#N/A</v>
      </c>
      <c r="P153" t="e">
        <f>VLOOKUP(O153,product_IDs!$A$2:$B$3000,2,FALSE)</f>
        <v>#N/A</v>
      </c>
      <c r="R153" t="e">
        <f>VLOOKUP(Q153,product_IDs!$A$2:$B$3000,2,FALSE)</f>
        <v>#N/A</v>
      </c>
      <c r="T153" t="e">
        <f>VLOOKUP(S153,product_IDs!$A$2:$B$3000,2,FALSE)</f>
        <v>#N/A</v>
      </c>
    </row>
    <row r="154" spans="1:20" x14ac:dyDescent="0.25">
      <c r="A154" t="s">
        <v>4707</v>
      </c>
      <c r="B154" t="s">
        <v>26</v>
      </c>
      <c r="C154" t="str">
        <f t="shared" si="3"/>
        <v>m_series_ip_minibullet_cameras_blackPole</v>
      </c>
      <c r="D154" s="2" t="s">
        <v>4711</v>
      </c>
      <c r="E154" t="s">
        <v>4697</v>
      </c>
      <c r="F154">
        <f>VLOOKUP(E154,product_IDs!$A$2:$B$3000,2,FALSE)</f>
        <v>92036</v>
      </c>
      <c r="G154" t="s">
        <v>4698</v>
      </c>
      <c r="H154">
        <f>VLOOKUP(G154,product_IDs!$A$2:$B$3000,2,FALSE)</f>
        <v>92046</v>
      </c>
      <c r="J154" t="e">
        <f>VLOOKUP(I154,product_IDs!$A$2:$B$3000,2,FALSE)</f>
        <v>#N/A</v>
      </c>
      <c r="L154" t="e">
        <f>VLOOKUP(K154,product_IDs!$A$2:$B$3000,2,FALSE)</f>
        <v>#N/A</v>
      </c>
      <c r="N154" t="e">
        <f>VLOOKUP(M154,product_IDs!$A$2:$B$3000,2,FALSE)</f>
        <v>#N/A</v>
      </c>
      <c r="P154" t="e">
        <f>VLOOKUP(O154,product_IDs!$A$2:$B$3000,2,FALSE)</f>
        <v>#N/A</v>
      </c>
      <c r="R154" t="e">
        <f>VLOOKUP(Q154,product_IDs!$A$2:$B$3000,2,FALSE)</f>
        <v>#N/A</v>
      </c>
      <c r="T154" t="e">
        <f>VLOOKUP(S154,product_IDs!$A$2:$B$3000,2,FALSE)</f>
        <v>#N/A</v>
      </c>
    </row>
    <row r="155" spans="1:20" x14ac:dyDescent="0.25">
      <c r="A155" t="s">
        <v>4707</v>
      </c>
      <c r="B155" t="s">
        <v>28</v>
      </c>
      <c r="C155" t="str">
        <f>_xlfn.CONCAT(A155,B155)</f>
        <v>m_series_ip_minibullet_cameras_blackCorner</v>
      </c>
      <c r="D155" s="2" t="s">
        <v>4712</v>
      </c>
      <c r="E155" t="s">
        <v>4697</v>
      </c>
      <c r="F155">
        <f>VLOOKUP(E155,product_IDs!$A$2:$B$3000,2,FALSE)</f>
        <v>92036</v>
      </c>
      <c r="G155" t="s">
        <v>4699</v>
      </c>
      <c r="H155">
        <f>VLOOKUP(G155,product_IDs!$A$2:$B$3000,2,FALSE)</f>
        <v>92041</v>
      </c>
      <c r="J155" t="e">
        <f>VLOOKUP(I155,product_IDs!$A$2:$B$3000,2,FALSE)</f>
        <v>#N/A</v>
      </c>
      <c r="L155" t="e">
        <f>VLOOKUP(K155,product_IDs!$A$2:$B$3000,2,FALSE)</f>
        <v>#N/A</v>
      </c>
      <c r="N155" t="e">
        <f>VLOOKUP(M155,product_IDs!$A$2:$B$3000,2,FALSE)</f>
        <v>#N/A</v>
      </c>
      <c r="P155" t="e">
        <f>VLOOKUP(O155,product_IDs!$A$2:$B$3000,2,FALSE)</f>
        <v>#N/A</v>
      </c>
      <c r="R155" t="e">
        <f>VLOOKUP(Q155,product_IDs!$A$2:$B$3000,2,FALSE)</f>
        <v>#N/A</v>
      </c>
      <c r="T155" t="e">
        <f>VLOOKUP(S155,product_IDs!$A$2:$B$3000,2,FALSE)</f>
        <v>#N/A</v>
      </c>
    </row>
    <row r="156" spans="1:20" x14ac:dyDescent="0.25">
      <c r="A156" t="s">
        <v>4708</v>
      </c>
      <c r="B156" t="s">
        <v>10</v>
      </c>
      <c r="C156" t="str">
        <f t="shared" ref="C156:C159" si="4">_xlfn.CONCAT(A156,B156)</f>
        <v>m_series_ip_vf_bullet_cameras_blackCeiling</v>
      </c>
      <c r="D156" s="2" t="s">
        <v>4713</v>
      </c>
      <c r="F156" t="e">
        <f>VLOOKUP(E156,product_IDs!$A$2:$B$3000,2,FALSE)</f>
        <v>#N/A</v>
      </c>
      <c r="H156" t="e">
        <f>VLOOKUP(G156,product_IDs!$A$2:$B$3000,2,FALSE)</f>
        <v>#N/A</v>
      </c>
      <c r="J156" t="e">
        <f>VLOOKUP(I156,product_IDs!$A$2:$B$3000,2,FALSE)</f>
        <v>#N/A</v>
      </c>
      <c r="L156" t="e">
        <f>VLOOKUP(K156,product_IDs!$A$2:$B$3000,2,FALSE)</f>
        <v>#N/A</v>
      </c>
      <c r="N156" t="e">
        <f>VLOOKUP(M156,product_IDs!$A$2:$B$3000,2,FALSE)</f>
        <v>#N/A</v>
      </c>
      <c r="P156" t="e">
        <f>VLOOKUP(O156,product_IDs!$A$2:$B$3000,2,FALSE)</f>
        <v>#N/A</v>
      </c>
      <c r="R156" t="e">
        <f>VLOOKUP(Q156,product_IDs!$A$2:$B$3000,2,FALSE)</f>
        <v>#N/A</v>
      </c>
      <c r="T156" t="e">
        <f>VLOOKUP(S156,product_IDs!$A$2:$B$3000,2,FALSE)</f>
        <v>#N/A</v>
      </c>
    </row>
    <row r="157" spans="1:20" x14ac:dyDescent="0.25">
      <c r="A157" t="s">
        <v>4708</v>
      </c>
      <c r="B157" t="s">
        <v>14</v>
      </c>
      <c r="C157" t="str">
        <f t="shared" si="4"/>
        <v>m_series_ip_vf_bullet_cameras_blackWall</v>
      </c>
      <c r="D157" s="2" t="s">
        <v>4714</v>
      </c>
      <c r="F157" t="e">
        <f>VLOOKUP(E157,product_IDs!$A$2:$B$3000,2,FALSE)</f>
        <v>#N/A</v>
      </c>
      <c r="H157" t="e">
        <f>VLOOKUP(G157,product_IDs!$A$2:$B$3000,2,FALSE)</f>
        <v>#N/A</v>
      </c>
      <c r="J157" t="e">
        <f>VLOOKUP(I157,product_IDs!$A$2:$B$3000,2,FALSE)</f>
        <v>#N/A</v>
      </c>
      <c r="L157" t="e">
        <f>VLOOKUP(K157,product_IDs!$A$2:$B$3000,2,FALSE)</f>
        <v>#N/A</v>
      </c>
      <c r="N157" t="e">
        <f>VLOOKUP(M157,product_IDs!$A$2:$B$3000,2,FALSE)</f>
        <v>#N/A</v>
      </c>
      <c r="P157" t="e">
        <f>VLOOKUP(O157,product_IDs!$A$2:$B$3000,2,FALSE)</f>
        <v>#N/A</v>
      </c>
      <c r="R157" t="e">
        <f>VLOOKUP(Q157,product_IDs!$A$2:$B$3000,2,FALSE)</f>
        <v>#N/A</v>
      </c>
      <c r="T157" t="e">
        <f>VLOOKUP(S157,product_IDs!$A$2:$B$3000,2,FALSE)</f>
        <v>#N/A</v>
      </c>
    </row>
    <row r="158" spans="1:20" x14ac:dyDescent="0.25">
      <c r="A158" t="s">
        <v>4708</v>
      </c>
      <c r="B158" t="s">
        <v>26</v>
      </c>
      <c r="C158" t="str">
        <f t="shared" si="4"/>
        <v>m_series_ip_vf_bullet_cameras_blackPole</v>
      </c>
      <c r="D158" s="2" t="s">
        <v>4715</v>
      </c>
      <c r="E158" t="s">
        <v>4698</v>
      </c>
      <c r="F158">
        <f>VLOOKUP(E158,product_IDs!$A$2:$B$3000,2,FALSE)</f>
        <v>92046</v>
      </c>
      <c r="H158" t="e">
        <f>VLOOKUP(G158,product_IDs!$A$2:$B$3000,2,FALSE)</f>
        <v>#N/A</v>
      </c>
      <c r="J158" t="e">
        <f>VLOOKUP(I158,product_IDs!$A$2:$B$3000,2,FALSE)</f>
        <v>#N/A</v>
      </c>
      <c r="L158" t="e">
        <f>VLOOKUP(K158,product_IDs!$A$2:$B$3000,2,FALSE)</f>
        <v>#N/A</v>
      </c>
      <c r="N158" t="e">
        <f>VLOOKUP(M158,product_IDs!$A$2:$B$3000,2,FALSE)</f>
        <v>#N/A</v>
      </c>
      <c r="P158" t="e">
        <f>VLOOKUP(O158,product_IDs!$A$2:$B$3000,2,FALSE)</f>
        <v>#N/A</v>
      </c>
      <c r="R158" t="e">
        <f>VLOOKUP(Q158,product_IDs!$A$2:$B$3000,2,FALSE)</f>
        <v>#N/A</v>
      </c>
      <c r="T158" t="e">
        <f>VLOOKUP(S158,product_IDs!$A$2:$B$3000,2,FALSE)</f>
        <v>#N/A</v>
      </c>
    </row>
    <row r="159" spans="1:20" x14ac:dyDescent="0.25">
      <c r="A159" t="s">
        <v>4708</v>
      </c>
      <c r="B159" t="s">
        <v>28</v>
      </c>
      <c r="C159" t="str">
        <f t="shared" si="4"/>
        <v>m_series_ip_vf_bullet_cameras_blackCorner</v>
      </c>
      <c r="D159" s="2" t="s">
        <v>4716</v>
      </c>
      <c r="E159" t="s">
        <v>4699</v>
      </c>
      <c r="F159">
        <f>VLOOKUP(E159,product_IDs!$A$2:$B$3000,2,FALSE)</f>
        <v>92041</v>
      </c>
      <c r="H159" t="e">
        <f>VLOOKUP(G159,product_IDs!$A$2:$B$3000,2,FALSE)</f>
        <v>#N/A</v>
      </c>
      <c r="J159" t="e">
        <f>VLOOKUP(I159,product_IDs!$A$2:$B$3000,2,FALSE)</f>
        <v>#N/A</v>
      </c>
      <c r="L159" t="e">
        <f>VLOOKUP(K159,product_IDs!$A$2:$B$3000,2,FALSE)</f>
        <v>#N/A</v>
      </c>
      <c r="N159" t="e">
        <f>VLOOKUP(M159,product_IDs!$A$2:$B$3000,2,FALSE)</f>
        <v>#N/A</v>
      </c>
      <c r="P159" t="e">
        <f>VLOOKUP(O159,product_IDs!$A$2:$B$3000,2,FALSE)</f>
        <v>#N/A</v>
      </c>
      <c r="R159" t="e">
        <f>VLOOKUP(Q159,product_IDs!$A$2:$B$3000,2,FALSE)</f>
        <v>#N/A</v>
      </c>
      <c r="T159" t="e">
        <f>VLOOKUP(S159,product_IDs!$A$2:$B$3000,2,FALSE)</f>
        <v>#N/A</v>
      </c>
    </row>
  </sheetData>
  <sheetProtection algorithmName="SHA-512" hashValue="6jbi/7xYDAplyAQA7Krp2BbkR+WzO9366wt36fT/+7Owv5T+4i340j0oRZdsMFlQKnETGNpF8RYmlZABuihBuw==" saltValue="Q23qHD7spg8YC42EFogPuA==" spinCount="100000" sheet="1" objects="1" scenarios="1"/>
  <phoneticPr fontId="19" type="noConversion"/>
  <pageMargins left="0.7" right="0.7" top="0.75" bottom="0.75" header="0.3" footer="0.3"/>
  <pageSetup paperSize="9" orientation="portrait" horizontalDpi="90" verticalDpi="9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D2831-93FF-400A-A7B9-ACEEEF39B23F}">
  <sheetPr codeName="Sheet3"/>
  <dimension ref="A1:G250"/>
  <sheetViews>
    <sheetView zoomScaleNormal="100" workbookViewId="0">
      <pane ySplit="1" topLeftCell="A167" activePane="bottomLeft" state="frozen"/>
      <selection activeCell="D90" sqref="D90"/>
      <selection pane="bottomLeft" activeCell="C170" sqref="C170"/>
    </sheetView>
  </sheetViews>
  <sheetFormatPr defaultRowHeight="15" x14ac:dyDescent="0.25"/>
  <cols>
    <col min="1" max="1" width="23" style="9" bestFit="1" customWidth="1"/>
    <col min="2" max="2" width="14.42578125" style="9" bestFit="1" customWidth="1"/>
    <col min="3" max="3" width="38.5703125" style="9" customWidth="1"/>
    <col min="4" max="4" width="16.140625" style="9" customWidth="1"/>
    <col min="5" max="5" width="24.140625" style="9" bestFit="1" customWidth="1"/>
    <col min="6" max="6" width="8.5703125" style="9" customWidth="1"/>
    <col min="7" max="7" width="50.140625" style="9" customWidth="1"/>
    <col min="8" max="16384" width="9.140625" style="9"/>
  </cols>
  <sheetData>
    <row r="1" spans="1:7" s="6" customFormat="1" x14ac:dyDescent="0.25">
      <c r="A1" s="4" t="s">
        <v>4291</v>
      </c>
      <c r="B1" s="4" t="s">
        <v>206</v>
      </c>
      <c r="C1" s="4" t="s">
        <v>5</v>
      </c>
      <c r="D1" s="4" t="s">
        <v>4292</v>
      </c>
      <c r="E1" s="5" t="s">
        <v>4293</v>
      </c>
      <c r="F1" s="5" t="s">
        <v>4294</v>
      </c>
      <c r="G1" s="11" t="s">
        <v>4391</v>
      </c>
    </row>
    <row r="2" spans="1:7" ht="48" customHeight="1" x14ac:dyDescent="0.25">
      <c r="A2" s="7" t="e">
        <v>#N/A</v>
      </c>
      <c r="B2" s="7"/>
      <c r="C2" s="7"/>
      <c r="D2" s="7"/>
      <c r="E2" s="9" t="e">
        <f>SUBSTITUTE(Table1[[#This Row],[SKU]],"-","_")</f>
        <v>#N/A</v>
      </c>
      <c r="F2" s="8" t="e">
        <f>VLOOKUP(A2,product_IDs!$A$2:$D$3000,2,FALSE)</f>
        <v>#N/A</v>
      </c>
    </row>
    <row r="3" spans="1:7" ht="48" customHeight="1" x14ac:dyDescent="0.25">
      <c r="A3" s="9" t="s">
        <v>527</v>
      </c>
      <c r="B3" s="9" t="s">
        <v>4289</v>
      </c>
      <c r="C3" s="9" t="s">
        <v>167</v>
      </c>
      <c r="E3" s="9" t="str">
        <f>SUBSTITUTE(Table1[[#This Row],[SKU]],"-","_")</f>
        <v>TVA_1101</v>
      </c>
      <c r="F3" s="8">
        <f>VLOOKUP(A3,product_IDs!$A$2:$D$3000,2,FALSE)</f>
        <v>43861</v>
      </c>
      <c r="G3" s="9" t="str" cm="1">
        <f t="array" ref="G3:G246">_xlfn._xlws.FILTER(SKUs,ISNUMBER(SEARCH(_select_sku,SKUs)))</f>
        <v>TVA-1101</v>
      </c>
    </row>
    <row r="4" spans="1:7" ht="48" customHeight="1" x14ac:dyDescent="0.25">
      <c r="A4" s="9" t="s">
        <v>1644</v>
      </c>
      <c r="B4" s="9" t="s">
        <v>4289</v>
      </c>
      <c r="C4" s="9" t="s">
        <v>21</v>
      </c>
      <c r="E4" s="9" t="str">
        <f>SUBSTITUTE(Table1[[#This Row],[SKU]],"-","_")</f>
        <v>TVB_5301</v>
      </c>
      <c r="F4" s="8">
        <f>VLOOKUP(A4,product_IDs!$A$2:$D$3000,2,FALSE)</f>
        <v>47251</v>
      </c>
      <c r="G4" s="9" t="str">
        <v>TVB-5301</v>
      </c>
    </row>
    <row r="5" spans="1:7" ht="48" customHeight="1" x14ac:dyDescent="0.25">
      <c r="A5" s="9" t="s">
        <v>1646</v>
      </c>
      <c r="B5" s="9" t="s">
        <v>4289</v>
      </c>
      <c r="C5" s="9" t="s">
        <v>21</v>
      </c>
      <c r="E5" s="9" t="str">
        <f>SUBSTITUTE(Table1[[#This Row],[SKU]],"-","_")</f>
        <v>TVB_5302</v>
      </c>
      <c r="F5" s="8">
        <f>VLOOKUP(A5,product_IDs!$A$2:$D$3000,2,FALSE)</f>
        <v>47286</v>
      </c>
      <c r="G5" s="9" t="str">
        <v>TVB-5302</v>
      </c>
    </row>
    <row r="6" spans="1:7" ht="48" customHeight="1" x14ac:dyDescent="0.25">
      <c r="A6" s="9" t="s">
        <v>1648</v>
      </c>
      <c r="B6" s="9" t="s">
        <v>4289</v>
      </c>
      <c r="C6" s="9" t="s">
        <v>106</v>
      </c>
      <c r="E6" s="9" t="str">
        <f>SUBSTITUTE(Table1[[#This Row],[SKU]],"-","_")</f>
        <v>TVB_5303</v>
      </c>
      <c r="F6" s="8">
        <f>VLOOKUP(A6,product_IDs!$A$2:$D$3000,2,FALSE)</f>
        <v>47296</v>
      </c>
      <c r="G6" s="9" t="str">
        <v>TVB-5303</v>
      </c>
    </row>
    <row r="7" spans="1:7" ht="48" customHeight="1" x14ac:dyDescent="0.25">
      <c r="A7" s="9" t="s">
        <v>1650</v>
      </c>
      <c r="B7" s="9" t="s">
        <v>4289</v>
      </c>
      <c r="C7" s="9" t="s">
        <v>106</v>
      </c>
      <c r="E7" s="9" t="str">
        <f>SUBSTITUTE(Table1[[#This Row],[SKU]],"-","_")</f>
        <v>TVB_5304</v>
      </c>
      <c r="F7" s="8">
        <f>VLOOKUP(A7,product_IDs!$A$2:$D$3000,2,FALSE)</f>
        <v>47301</v>
      </c>
      <c r="G7" s="9" t="str">
        <v>TVB-5304</v>
      </c>
    </row>
    <row r="8" spans="1:7" ht="48" customHeight="1" x14ac:dyDescent="0.25">
      <c r="A8" s="9" t="s">
        <v>2061</v>
      </c>
      <c r="B8" s="9" t="s">
        <v>4289</v>
      </c>
      <c r="C8" s="9" t="s">
        <v>106</v>
      </c>
      <c r="E8" s="9" t="str">
        <f>SUBSTITUTE(Table1[[#This Row],[SKU]],"-","_")</f>
        <v>TVB_5305</v>
      </c>
      <c r="F8" s="8">
        <f>VLOOKUP(A8,product_IDs!$A$2:$D$3000,2,FALSE)</f>
        <v>62256</v>
      </c>
      <c r="G8" s="9" t="str">
        <v>TVB-5305</v>
      </c>
    </row>
    <row r="9" spans="1:7" ht="48" customHeight="1" x14ac:dyDescent="0.25">
      <c r="A9" s="9" t="s">
        <v>2063</v>
      </c>
      <c r="B9" s="9" t="s">
        <v>4289</v>
      </c>
      <c r="C9" s="9" t="s">
        <v>106</v>
      </c>
      <c r="E9" s="9" t="str">
        <f>SUBSTITUTE(Table1[[#This Row],[SKU]],"-","_")</f>
        <v>TVB_5306</v>
      </c>
      <c r="F9" s="8">
        <f>VLOOKUP(A9,product_IDs!$A$2:$D$3000,2,FALSE)</f>
        <v>62261</v>
      </c>
      <c r="G9" s="9" t="str">
        <v>TVB-5306</v>
      </c>
    </row>
    <row r="10" spans="1:7" ht="48" customHeight="1" x14ac:dyDescent="0.25">
      <c r="A10" s="9" t="s">
        <v>1688</v>
      </c>
      <c r="B10" s="9" t="s">
        <v>4289</v>
      </c>
      <c r="C10" s="9" t="s">
        <v>25</v>
      </c>
      <c r="E10" s="9" t="str">
        <f>SUBSTITUTE(Table1[[#This Row],[SKU]],"-","_")</f>
        <v>TVB_5401</v>
      </c>
      <c r="F10" s="8">
        <f>VLOOKUP(A10,product_IDs!$A$2:$D$3000,2,FALSE)</f>
        <v>47441</v>
      </c>
      <c r="G10" s="9" t="str">
        <v>TVB-5401</v>
      </c>
    </row>
    <row r="11" spans="1:7" ht="48" customHeight="1" x14ac:dyDescent="0.25">
      <c r="A11" s="9" t="s">
        <v>1690</v>
      </c>
      <c r="B11" s="9" t="s">
        <v>4289</v>
      </c>
      <c r="C11" s="9" t="s">
        <v>25</v>
      </c>
      <c r="E11" s="9" t="str">
        <f>SUBSTITUTE(Table1[[#This Row],[SKU]],"-","_")</f>
        <v>TVB_5402</v>
      </c>
      <c r="F11" s="8">
        <f>VLOOKUP(A11,product_IDs!$A$2:$D$3000,2,FALSE)</f>
        <v>47446</v>
      </c>
      <c r="G11" s="9" t="str">
        <v>TVB-5402</v>
      </c>
    </row>
    <row r="12" spans="1:7" ht="48" customHeight="1" x14ac:dyDescent="0.25">
      <c r="A12" s="9" t="s">
        <v>1692</v>
      </c>
      <c r="B12" s="9" t="s">
        <v>4289</v>
      </c>
      <c r="C12" s="9" t="s">
        <v>25</v>
      </c>
      <c r="E12" s="9" t="str">
        <f>SUBSTITUTE(Table1[[#This Row],[SKU]],"-","_")</f>
        <v>TVB_5403</v>
      </c>
      <c r="F12" s="8">
        <f>VLOOKUP(A12,product_IDs!$A$2:$D$3000,2,FALSE)</f>
        <v>47451</v>
      </c>
      <c r="G12" s="9" t="str">
        <v>TVB-5403</v>
      </c>
    </row>
    <row r="13" spans="1:7" ht="48" customHeight="1" x14ac:dyDescent="0.25">
      <c r="A13" s="9" t="s">
        <v>1694</v>
      </c>
      <c r="B13" s="9" t="s">
        <v>4289</v>
      </c>
      <c r="C13" s="9" t="s">
        <v>25</v>
      </c>
      <c r="E13" s="9" t="str">
        <f>SUBSTITUTE(Table1[[#This Row],[SKU]],"-","_")</f>
        <v>TVB_5404</v>
      </c>
      <c r="F13" s="8">
        <f>VLOOKUP(A13,product_IDs!$A$2:$D$3000,2,FALSE)</f>
        <v>47456</v>
      </c>
      <c r="G13" s="9" t="str">
        <v>TVB-5404</v>
      </c>
    </row>
    <row r="14" spans="1:7" ht="48" customHeight="1" x14ac:dyDescent="0.25">
      <c r="A14" s="9" t="s">
        <v>1696</v>
      </c>
      <c r="B14" s="9" t="s">
        <v>4289</v>
      </c>
      <c r="C14" s="9" t="s">
        <v>25</v>
      </c>
      <c r="E14" s="9" t="str">
        <f>SUBSTITUTE(Table1[[#This Row],[SKU]],"-","_")</f>
        <v>TVB_5405</v>
      </c>
      <c r="F14" s="8">
        <f>VLOOKUP(A14,product_IDs!$A$2:$D$3000,2,FALSE)</f>
        <v>47461</v>
      </c>
      <c r="G14" s="9" t="str">
        <v>TVB-5405</v>
      </c>
    </row>
    <row r="15" spans="1:7" ht="48" customHeight="1" x14ac:dyDescent="0.25">
      <c r="A15" s="9" t="s">
        <v>4054</v>
      </c>
      <c r="B15" s="9" t="s">
        <v>4289</v>
      </c>
      <c r="C15" s="9" t="s">
        <v>31</v>
      </c>
      <c r="E15" s="9" t="str">
        <f>SUBSTITUTE(Table1[[#This Row],[SKU]],"-","_")</f>
        <v>TVB_5412</v>
      </c>
      <c r="F15" s="8">
        <f>VLOOKUP(A15,product_IDs!$A$2:$D$3000,2,FALSE)</f>
        <v>81091</v>
      </c>
      <c r="G15" s="9" t="str">
        <v>TVB-5412</v>
      </c>
    </row>
    <row r="16" spans="1:7" ht="48" customHeight="1" x14ac:dyDescent="0.25">
      <c r="A16" s="9" t="s">
        <v>4056</v>
      </c>
      <c r="B16" s="9" t="s">
        <v>4289</v>
      </c>
      <c r="C16" s="9" t="s">
        <v>31</v>
      </c>
      <c r="E16" s="9" t="str">
        <f>SUBSTITUTE(Table1[[#This Row],[SKU]],"-","_")</f>
        <v>TVB_5413</v>
      </c>
      <c r="F16" s="8">
        <f>VLOOKUP(A16,product_IDs!$A$2:$D$3000,2,FALSE)</f>
        <v>81131</v>
      </c>
      <c r="G16" s="9" t="str">
        <v>TVB-5413</v>
      </c>
    </row>
    <row r="17" spans="1:7" ht="48" customHeight="1" x14ac:dyDescent="0.25">
      <c r="A17" s="9" t="s">
        <v>3829</v>
      </c>
      <c r="B17" s="9" t="s">
        <v>4289</v>
      </c>
      <c r="C17" s="9" t="s">
        <v>21</v>
      </c>
      <c r="E17" s="9" t="str">
        <f>SUBSTITUTE(Table1[[#This Row],[SKU]],"-","_")</f>
        <v>TVB_5501</v>
      </c>
      <c r="F17" s="8">
        <f>VLOOKUP(A17,product_IDs!$A$2:$D$3000,2,FALSE)</f>
        <v>77781</v>
      </c>
      <c r="G17" s="9" t="str">
        <v>TVB-5501</v>
      </c>
    </row>
    <row r="18" spans="1:7" ht="48" customHeight="1" x14ac:dyDescent="0.25">
      <c r="A18" s="9" t="s">
        <v>3831</v>
      </c>
      <c r="B18" s="9" t="s">
        <v>4289</v>
      </c>
      <c r="C18" s="9" t="s">
        <v>21</v>
      </c>
      <c r="E18" s="9" t="str">
        <f>SUBSTITUTE(Table1[[#This Row],[SKU]],"-","_")</f>
        <v>TVB_5502</v>
      </c>
      <c r="F18" s="8">
        <f>VLOOKUP(A18,product_IDs!$A$2:$D$3000,2,FALSE)</f>
        <v>77786</v>
      </c>
      <c r="G18" s="9" t="str">
        <v>TVB-5502</v>
      </c>
    </row>
    <row r="19" spans="1:7" ht="48" customHeight="1" x14ac:dyDescent="0.25">
      <c r="A19" s="9" t="s">
        <v>3958</v>
      </c>
      <c r="B19" s="9" t="s">
        <v>4289</v>
      </c>
      <c r="C19" s="9" t="s">
        <v>21</v>
      </c>
      <c r="E19" s="9" t="str">
        <f>SUBSTITUTE(Table1[[#This Row],[SKU]],"-","_")</f>
        <v>TVB_5601</v>
      </c>
      <c r="F19" s="8">
        <f>VLOOKUP(A19,product_IDs!$A$2:$D$3000,2,FALSE)</f>
        <v>79871</v>
      </c>
      <c r="G19" s="9" t="str">
        <v>TVB-5601</v>
      </c>
    </row>
    <row r="20" spans="1:7" ht="48" customHeight="1" x14ac:dyDescent="0.25">
      <c r="A20" s="9" t="s">
        <v>3960</v>
      </c>
      <c r="B20" s="9" t="s">
        <v>4289</v>
      </c>
      <c r="C20" s="9" t="s">
        <v>21</v>
      </c>
      <c r="E20" s="9" t="str">
        <f>SUBSTITUTE(Table1[[#This Row],[SKU]],"-","_")</f>
        <v>TVB_5602</v>
      </c>
      <c r="F20" s="8">
        <f>VLOOKUP(A20,product_IDs!$A$2:$D$3000,2,FALSE)</f>
        <v>79876</v>
      </c>
      <c r="G20" s="9" t="str">
        <v>TVB-5602</v>
      </c>
    </row>
    <row r="21" spans="1:7" ht="48" customHeight="1" x14ac:dyDescent="0.25">
      <c r="A21" s="9" t="s">
        <v>3962</v>
      </c>
      <c r="B21" s="9" t="s">
        <v>4289</v>
      </c>
      <c r="C21" s="9" t="s">
        <v>21</v>
      </c>
      <c r="E21" s="9" t="str">
        <f>SUBSTITUTE(Table1[[#This Row],[SKU]],"-","_")</f>
        <v>TVB_5603</v>
      </c>
      <c r="F21" s="8">
        <f>VLOOKUP(A21,product_IDs!$A$2:$D$3000,2,FALSE)</f>
        <v>79881</v>
      </c>
      <c r="G21" s="9" t="str">
        <v>TVB-5603</v>
      </c>
    </row>
    <row r="22" spans="1:7" ht="48" customHeight="1" x14ac:dyDescent="0.25">
      <c r="A22" s="9" t="s">
        <v>3998</v>
      </c>
      <c r="B22" s="9" t="s">
        <v>4289</v>
      </c>
      <c r="C22" s="9" t="s">
        <v>62</v>
      </c>
      <c r="E22" s="9" t="str">
        <f>SUBSTITUTE(Table1[[#This Row],[SKU]],"-","_")</f>
        <v>TVB_5604</v>
      </c>
      <c r="F22" s="8">
        <f>VLOOKUP(A22,product_IDs!$A$2:$D$3000,2,FALSE)</f>
        <v>79806</v>
      </c>
      <c r="G22" s="9" t="str">
        <v>TVB-5604</v>
      </c>
    </row>
    <row r="23" spans="1:7" ht="48" customHeight="1" x14ac:dyDescent="0.25">
      <c r="A23" s="9" t="s">
        <v>4104</v>
      </c>
      <c r="B23" s="9" t="s">
        <v>4289</v>
      </c>
      <c r="C23" s="9" t="s">
        <v>105</v>
      </c>
      <c r="E23" s="9" t="str">
        <f>SUBSTITUTE(Table1[[#This Row],[SKU]],"-","_")</f>
        <v>TVB_5604H</v>
      </c>
      <c r="F23" s="8">
        <f>VLOOKUP(A23,product_IDs!$A$2:$D$3000,2,FALSE)</f>
        <v>82806</v>
      </c>
      <c r="G23" s="9" t="str">
        <v>TVB-5604H</v>
      </c>
    </row>
    <row r="24" spans="1:7" ht="48" customHeight="1" x14ac:dyDescent="0.25">
      <c r="A24" s="9" t="s">
        <v>4000</v>
      </c>
      <c r="B24" s="9" t="s">
        <v>4289</v>
      </c>
      <c r="C24" s="9" t="s">
        <v>62</v>
      </c>
      <c r="E24" s="9" t="str">
        <f>SUBSTITUTE(Table1[[#This Row],[SKU]],"-","_")</f>
        <v>TVB_5605</v>
      </c>
      <c r="F24" s="8">
        <f>VLOOKUP(A24,product_IDs!$A$2:$D$3000,2,FALSE)</f>
        <v>79811</v>
      </c>
      <c r="G24" s="9" t="str">
        <v>TVB-5605</v>
      </c>
    </row>
    <row r="25" spans="1:7" ht="48" customHeight="1" x14ac:dyDescent="0.25">
      <c r="A25" s="9" t="s">
        <v>4106</v>
      </c>
      <c r="B25" s="9" t="s">
        <v>4289</v>
      </c>
      <c r="C25" s="9" t="s">
        <v>105</v>
      </c>
      <c r="E25" s="9" t="str">
        <f>SUBSTITUTE(Table1[[#This Row],[SKU]],"-","_")</f>
        <v>TVB_5605H</v>
      </c>
      <c r="F25" s="8">
        <f>VLOOKUP(A25,product_IDs!$A$2:$D$3000,2,FALSE)</f>
        <v>82811</v>
      </c>
      <c r="G25" s="9" t="str">
        <v>TVB-5605H</v>
      </c>
    </row>
    <row r="26" spans="1:7" ht="48" customHeight="1" x14ac:dyDescent="0.25">
      <c r="A26" s="9" t="s">
        <v>4002</v>
      </c>
      <c r="B26" s="9" t="s">
        <v>4289</v>
      </c>
      <c r="C26" s="9" t="s">
        <v>62</v>
      </c>
      <c r="E26" s="9" t="str">
        <f>SUBSTITUTE(Table1[[#This Row],[SKU]],"-","_")</f>
        <v>TVB_5606</v>
      </c>
      <c r="F26" s="8">
        <f>VLOOKUP(A26,product_IDs!$A$2:$D$3000,2,FALSE)</f>
        <v>79816</v>
      </c>
      <c r="G26" s="9" t="str">
        <v>TVB-5606</v>
      </c>
    </row>
    <row r="27" spans="1:7" ht="48" customHeight="1" x14ac:dyDescent="0.25">
      <c r="A27" s="9" t="s">
        <v>4108</v>
      </c>
      <c r="B27" s="9" t="s">
        <v>4289</v>
      </c>
      <c r="C27" s="9" t="s">
        <v>105</v>
      </c>
      <c r="E27" s="9" t="str">
        <f>SUBSTITUTE(Table1[[#This Row],[SKU]],"-","_")</f>
        <v>TVB_5606H</v>
      </c>
      <c r="F27" s="8">
        <f>VLOOKUP(A27,product_IDs!$A$2:$D$3000,2,FALSE)</f>
        <v>82816</v>
      </c>
      <c r="G27" s="9" t="str">
        <v>TVB-5606H</v>
      </c>
    </row>
    <row r="28" spans="1:7" ht="48" customHeight="1" x14ac:dyDescent="0.25">
      <c r="A28" s="9" t="s">
        <v>3837</v>
      </c>
      <c r="B28" s="9" t="s">
        <v>4289</v>
      </c>
      <c r="C28" s="9" t="s">
        <v>32</v>
      </c>
      <c r="E28" s="9" t="str">
        <f>SUBSTITUTE(Table1[[#This Row],[SKU]],"-","_")</f>
        <v>TVB_5701</v>
      </c>
      <c r="F28" s="8">
        <f>VLOOKUP(A28,product_IDs!$A$2:$D$3000,2,FALSE)</f>
        <v>77981</v>
      </c>
      <c r="G28" s="9" t="str">
        <v>TVB-5701</v>
      </c>
    </row>
    <row r="29" spans="1:7" ht="48" customHeight="1" x14ac:dyDescent="0.25">
      <c r="A29" s="9" t="s">
        <v>3839</v>
      </c>
      <c r="B29" s="9" t="s">
        <v>4289</v>
      </c>
      <c r="C29" s="9" t="s">
        <v>32</v>
      </c>
      <c r="E29" s="9" t="str">
        <f>SUBSTITUTE(Table1[[#This Row],[SKU]],"-","_")</f>
        <v>TVB_5702</v>
      </c>
      <c r="F29" s="8">
        <f>VLOOKUP(A29,product_IDs!$A$2:$D$3000,2,FALSE)</f>
        <v>77986</v>
      </c>
      <c r="G29" s="9" t="str">
        <v>TVB-5702</v>
      </c>
    </row>
    <row r="30" spans="1:7" ht="48" customHeight="1" x14ac:dyDescent="0.25">
      <c r="A30" s="9" t="s">
        <v>3841</v>
      </c>
      <c r="B30" s="9" t="s">
        <v>4289</v>
      </c>
      <c r="C30" s="9" t="s">
        <v>32</v>
      </c>
      <c r="E30" s="9" t="str">
        <f>SUBSTITUTE(Table1[[#This Row],[SKU]],"-","_")</f>
        <v>TVB_5706</v>
      </c>
      <c r="F30" s="8">
        <f>VLOOKUP(A30,product_IDs!$A$2:$D$3000,2,FALSE)</f>
        <v>77991</v>
      </c>
      <c r="G30" s="9" t="str">
        <v>TVB-5706</v>
      </c>
    </row>
    <row r="31" spans="1:7" ht="48" customHeight="1" x14ac:dyDescent="0.25">
      <c r="A31" s="9" t="s">
        <v>3843</v>
      </c>
      <c r="B31" s="9" t="s">
        <v>4289</v>
      </c>
      <c r="C31" s="9" t="s">
        <v>32</v>
      </c>
      <c r="E31" s="9" t="str">
        <f>SUBSTITUTE(Table1[[#This Row],[SKU]],"-","_")</f>
        <v>TVB_5707</v>
      </c>
      <c r="F31" s="8">
        <f>VLOOKUP(A31,product_IDs!$A$2:$D$3000,2,FALSE)</f>
        <v>77996</v>
      </c>
      <c r="G31" s="9" t="str">
        <v>TVB-5707</v>
      </c>
    </row>
    <row r="32" spans="1:7" ht="48" customHeight="1" x14ac:dyDescent="0.25">
      <c r="A32" s="9" t="s">
        <v>4264</v>
      </c>
      <c r="B32" s="9" t="s">
        <v>4289</v>
      </c>
      <c r="C32" s="9" t="s">
        <v>62</v>
      </c>
      <c r="E32" s="9" t="str">
        <f>SUBSTITUTE(Table1[[#This Row],[SKU]],"-","_")</f>
        <v>TVB_5711</v>
      </c>
      <c r="F32" s="8">
        <f>VLOOKUP(A32,product_IDs!$A$2:$D$3000,2,FALSE)</f>
        <v>84041</v>
      </c>
      <c r="G32" s="9" t="str">
        <v>TVB-5711</v>
      </c>
    </row>
    <row r="33" spans="1:7" ht="48" customHeight="1" x14ac:dyDescent="0.25">
      <c r="A33" s="9" t="s">
        <v>4266</v>
      </c>
      <c r="B33" s="9" t="s">
        <v>4289</v>
      </c>
      <c r="C33" s="9" t="s">
        <v>62</v>
      </c>
      <c r="E33" s="9" t="str">
        <f>SUBSTITUTE(Table1[[#This Row],[SKU]],"-","_")</f>
        <v>TVB_5712</v>
      </c>
      <c r="F33" s="8">
        <f>VLOOKUP(A33,product_IDs!$A$2:$D$3000,2,FALSE)</f>
        <v>84141</v>
      </c>
      <c r="G33" s="9" t="str">
        <v>TVB-5712</v>
      </c>
    </row>
    <row r="34" spans="1:7" ht="48" customHeight="1" x14ac:dyDescent="0.25">
      <c r="A34" s="9" t="s">
        <v>4268</v>
      </c>
      <c r="B34" s="9" t="s">
        <v>4289</v>
      </c>
      <c r="C34" s="9" t="s">
        <v>62</v>
      </c>
      <c r="E34" s="9" t="str">
        <f>SUBSTITUTE(Table1[[#This Row],[SKU]],"-","_")</f>
        <v>TVB_5713</v>
      </c>
      <c r="F34" s="8">
        <f>VLOOKUP(A34,product_IDs!$A$2:$D$3000,2,FALSE)</f>
        <v>84151</v>
      </c>
      <c r="G34" s="9" t="str">
        <v>TVB-5713</v>
      </c>
    </row>
    <row r="35" spans="1:7" ht="48" customHeight="1" x14ac:dyDescent="0.25">
      <c r="A35" s="9" t="s">
        <v>4270</v>
      </c>
      <c r="B35" s="9" t="s">
        <v>4289</v>
      </c>
      <c r="C35" s="9" t="s">
        <v>62</v>
      </c>
      <c r="E35" s="9" t="str">
        <f>SUBSTITUTE(Table1[[#This Row],[SKU]],"-","_")</f>
        <v>TVB_5714</v>
      </c>
      <c r="F35" s="8">
        <f>VLOOKUP(A35,product_IDs!$A$2:$D$3000,2,FALSE)</f>
        <v>84156</v>
      </c>
      <c r="G35" s="9" t="str">
        <v>TVB-5714</v>
      </c>
    </row>
    <row r="36" spans="1:7" ht="48" customHeight="1" x14ac:dyDescent="0.25">
      <c r="A36" s="9" t="s">
        <v>4272</v>
      </c>
      <c r="B36" s="9" t="s">
        <v>4289</v>
      </c>
      <c r="C36" s="9" t="s">
        <v>62</v>
      </c>
      <c r="E36" s="9" t="str">
        <f>SUBSTITUTE(Table1[[#This Row],[SKU]],"-","_")</f>
        <v>TVB_5715</v>
      </c>
      <c r="F36" s="8">
        <f>VLOOKUP(A36,product_IDs!$A$2:$D$3000,2,FALSE)</f>
        <v>84281</v>
      </c>
      <c r="G36" s="9" t="str">
        <v>TVB-5715</v>
      </c>
    </row>
    <row r="37" spans="1:7" ht="48" customHeight="1" x14ac:dyDescent="0.25">
      <c r="A37" s="9" t="s">
        <v>4274</v>
      </c>
      <c r="B37" s="9" t="s">
        <v>4289</v>
      </c>
      <c r="C37" s="9" t="s">
        <v>62</v>
      </c>
      <c r="E37" s="9" t="str">
        <f>SUBSTITUTE(Table1[[#This Row],[SKU]],"-","_")</f>
        <v>TVB_5716</v>
      </c>
      <c r="F37" s="8">
        <f>VLOOKUP(A37,product_IDs!$A$2:$D$3000,2,FALSE)</f>
        <v>84286</v>
      </c>
      <c r="G37" s="9" t="str">
        <v>TVB-5716</v>
      </c>
    </row>
    <row r="38" spans="1:7" ht="48" customHeight="1" x14ac:dyDescent="0.25">
      <c r="A38" s="9" t="s">
        <v>4276</v>
      </c>
      <c r="B38" s="9" t="s">
        <v>4289</v>
      </c>
      <c r="C38" s="9" t="s">
        <v>62</v>
      </c>
      <c r="E38" s="9" t="str">
        <f>SUBSTITUTE(Table1[[#This Row],[SKU]],"-","_")</f>
        <v>TVB_5717</v>
      </c>
      <c r="F38" s="8">
        <f>VLOOKUP(A38,product_IDs!$A$2:$D$3000,2,FALSE)</f>
        <v>84291</v>
      </c>
      <c r="G38" s="9" t="str">
        <v>TVB-5717</v>
      </c>
    </row>
    <row r="39" spans="1:7" ht="48" customHeight="1" x14ac:dyDescent="0.25">
      <c r="A39" s="9" t="s">
        <v>3889</v>
      </c>
      <c r="B39" s="9" t="s">
        <v>4289</v>
      </c>
      <c r="C39" s="9" t="s">
        <v>137</v>
      </c>
      <c r="E39" s="9" t="str">
        <f>SUBSTITUTE(Table1[[#This Row],[SKU]],"-","_")</f>
        <v>TVB_5801</v>
      </c>
      <c r="F39" s="8">
        <f>VLOOKUP(A39,product_IDs!$A$2:$D$3000,2,FALSE)</f>
        <v>78011</v>
      </c>
      <c r="G39" s="9" t="str">
        <v>TVB-5801</v>
      </c>
    </row>
    <row r="40" spans="1:7" ht="48" customHeight="1" x14ac:dyDescent="0.25">
      <c r="A40" s="9" t="s">
        <v>3891</v>
      </c>
      <c r="B40" s="9" t="s">
        <v>4289</v>
      </c>
      <c r="C40" s="9" t="s">
        <v>137</v>
      </c>
      <c r="E40" s="9" t="str">
        <f>SUBSTITUTE(Table1[[#This Row],[SKU]],"-","_")</f>
        <v>TVB_5802</v>
      </c>
      <c r="F40" s="8">
        <f>VLOOKUP(A40,product_IDs!$A$2:$D$3000,2,FALSE)</f>
        <v>78041</v>
      </c>
      <c r="G40" s="9" t="str">
        <v>TVB-5802</v>
      </c>
    </row>
    <row r="41" spans="1:7" ht="48" customHeight="1" x14ac:dyDescent="0.25">
      <c r="A41" s="9" t="s">
        <v>4188</v>
      </c>
      <c r="B41" s="9" t="s">
        <v>4290</v>
      </c>
      <c r="C41" s="9" t="s">
        <v>105</v>
      </c>
      <c r="E41" s="9" t="str">
        <f>SUBSTITUTE(Table1[[#This Row],[SKU]],"-","_")</f>
        <v>TVB_6101</v>
      </c>
      <c r="F41" s="8">
        <f>VLOOKUP(A41,product_IDs!$A$2:$D$3000,2,FALSE)</f>
        <v>82901</v>
      </c>
      <c r="G41" s="9" t="str">
        <v>TVB-6101</v>
      </c>
    </row>
    <row r="42" spans="1:7" ht="48" customHeight="1" x14ac:dyDescent="0.25">
      <c r="A42" s="9" t="s">
        <v>4190</v>
      </c>
      <c r="B42" s="9" t="s">
        <v>4290</v>
      </c>
      <c r="C42" s="9" t="s">
        <v>21</v>
      </c>
      <c r="E42" s="9" t="str">
        <f>SUBSTITUTE(Table1[[#This Row],[SKU]],"-","_")</f>
        <v>TVB_6102</v>
      </c>
      <c r="F42" s="8">
        <f>VLOOKUP(A42,product_IDs!$A$2:$D$3000,2,FALSE)</f>
        <v>82911</v>
      </c>
      <c r="G42" s="9" t="str">
        <v>TVB-6102</v>
      </c>
    </row>
    <row r="43" spans="1:7" ht="48" customHeight="1" x14ac:dyDescent="0.25">
      <c r="A43" s="9" t="s">
        <v>4192</v>
      </c>
      <c r="B43" s="9" t="s">
        <v>4290</v>
      </c>
      <c r="C43" s="9" t="s">
        <v>105</v>
      </c>
      <c r="E43" s="9" t="str">
        <f>SUBSTITUTE(Table1[[#This Row],[SKU]],"-","_")</f>
        <v>TVB_6103</v>
      </c>
      <c r="F43" s="8">
        <f>VLOOKUP(A43,product_IDs!$A$2:$D$3000,2,FALSE)</f>
        <v>82916</v>
      </c>
      <c r="G43" s="9" t="str">
        <v>TVB-6103</v>
      </c>
    </row>
    <row r="44" spans="1:7" ht="48" customHeight="1" x14ac:dyDescent="0.25">
      <c r="A44" s="9" t="s">
        <v>4194</v>
      </c>
      <c r="B44" s="9" t="s">
        <v>4290</v>
      </c>
      <c r="C44" s="9" t="s">
        <v>21</v>
      </c>
      <c r="E44" s="9" t="str">
        <f>SUBSTITUTE(Table1[[#This Row],[SKU]],"-","_")</f>
        <v>TVB_6104</v>
      </c>
      <c r="F44" s="8">
        <f>VLOOKUP(A44,product_IDs!$A$2:$D$3000,2,FALSE)</f>
        <v>82931</v>
      </c>
      <c r="G44" s="9" t="str">
        <v>TVB-6104</v>
      </c>
    </row>
    <row r="45" spans="1:7" ht="48" customHeight="1" x14ac:dyDescent="0.25">
      <c r="A45" s="9" t="s">
        <v>4196</v>
      </c>
      <c r="B45" s="9" t="s">
        <v>4290</v>
      </c>
      <c r="C45" s="9" t="s">
        <v>105</v>
      </c>
      <c r="E45" s="9" t="str">
        <f>SUBSTITUTE(Table1[[#This Row],[SKU]],"-","_")</f>
        <v>TVB_6105</v>
      </c>
      <c r="F45" s="8">
        <f>VLOOKUP(A45,product_IDs!$A$2:$D$3000,2,FALSE)</f>
        <v>82936</v>
      </c>
      <c r="G45" s="9" t="str">
        <v>TVB-6105</v>
      </c>
    </row>
    <row r="46" spans="1:7" ht="48" customHeight="1" x14ac:dyDescent="0.25">
      <c r="A46" s="9" t="s">
        <v>4198</v>
      </c>
      <c r="B46" s="9" t="s">
        <v>4290</v>
      </c>
      <c r="C46" s="9" t="s">
        <v>105</v>
      </c>
      <c r="E46" s="9" t="str">
        <f>SUBSTITUTE(Table1[[#This Row],[SKU]],"-","_")</f>
        <v>TVB_6106</v>
      </c>
      <c r="F46" s="8">
        <f>VLOOKUP(A46,product_IDs!$A$2:$D$3000,2,FALSE)</f>
        <v>82956</v>
      </c>
      <c r="G46" s="9" t="str">
        <v>TVB-6106</v>
      </c>
    </row>
    <row r="47" spans="1:7" ht="48" customHeight="1" x14ac:dyDescent="0.25">
      <c r="A47" s="9" t="s">
        <v>4214</v>
      </c>
      <c r="B47" s="9" t="s">
        <v>4290</v>
      </c>
      <c r="C47" s="9" t="s">
        <v>21</v>
      </c>
      <c r="E47" s="9" t="str">
        <f>SUBSTITUTE(Table1[[#This Row],[SKU]],"-","_")</f>
        <v>TVB_6107</v>
      </c>
      <c r="F47" s="8">
        <f>VLOOKUP(A47,product_IDs!$A$2:$D$3000,2,FALSE)</f>
        <v>82971</v>
      </c>
      <c r="G47" s="9" t="str">
        <v>TVB-6107</v>
      </c>
    </row>
    <row r="48" spans="1:7" ht="48" customHeight="1" x14ac:dyDescent="0.25">
      <c r="A48" s="9" t="s">
        <v>1682</v>
      </c>
      <c r="B48" s="9" t="s">
        <v>4289</v>
      </c>
      <c r="C48" s="9" t="s">
        <v>45</v>
      </c>
      <c r="E48" s="9" t="str">
        <f>SUBSTITUTE(Table1[[#This Row],[SKU]],"-","_")</f>
        <v>TVC_5401</v>
      </c>
      <c r="F48" s="8">
        <f>VLOOKUP(A48,product_IDs!$A$2:$D$3000,2,FALSE)</f>
        <v>47506</v>
      </c>
      <c r="G48" s="9" t="str">
        <v>TVC-5401</v>
      </c>
    </row>
    <row r="49" spans="1:7" ht="48" customHeight="1" x14ac:dyDescent="0.25">
      <c r="A49" s="9" t="s">
        <v>1684</v>
      </c>
      <c r="B49" s="9" t="s">
        <v>4289</v>
      </c>
      <c r="C49" s="9" t="s">
        <v>45</v>
      </c>
      <c r="E49" s="9" t="str">
        <f>SUBSTITUTE(Table1[[#This Row],[SKU]],"-","_")</f>
        <v>TVC_5402</v>
      </c>
      <c r="F49" s="8">
        <f>VLOOKUP(A49,product_IDs!$A$2:$D$3000,2,FALSE)</f>
        <v>47511</v>
      </c>
      <c r="G49" s="9" t="str">
        <v>TVC-5402</v>
      </c>
    </row>
    <row r="50" spans="1:7" ht="48" customHeight="1" x14ac:dyDescent="0.25">
      <c r="A50" s="9" t="s">
        <v>1686</v>
      </c>
      <c r="B50" s="9" t="s">
        <v>4289</v>
      </c>
      <c r="C50" s="9" t="s">
        <v>45</v>
      </c>
      <c r="E50" s="9" t="str">
        <f>SUBSTITUTE(Table1[[#This Row],[SKU]],"-","_")</f>
        <v>TVC_5403</v>
      </c>
      <c r="F50" s="8">
        <f>VLOOKUP(A50,product_IDs!$A$2:$D$3000,2,FALSE)</f>
        <v>47516</v>
      </c>
      <c r="G50" s="9" t="str">
        <v>TVC-5403</v>
      </c>
    </row>
    <row r="51" spans="1:7" ht="48" customHeight="1" x14ac:dyDescent="0.25">
      <c r="A51" s="9" t="s">
        <v>4234</v>
      </c>
      <c r="B51" s="9" t="s">
        <v>4289</v>
      </c>
      <c r="C51" s="9" t="s">
        <v>45</v>
      </c>
      <c r="E51" s="9" t="str">
        <f>SUBSTITUTE(Table1[[#This Row],[SKU]],"-","_")</f>
        <v>TVC_5711</v>
      </c>
      <c r="F51" s="8">
        <f>VLOOKUP(A51,product_IDs!$A$2:$D$3000,2,FALSE)</f>
        <v>84136</v>
      </c>
      <c r="G51" s="9" t="str">
        <v>TVC-5711</v>
      </c>
    </row>
    <row r="52" spans="1:7" ht="48" customHeight="1" x14ac:dyDescent="0.25">
      <c r="A52" s="9" t="s">
        <v>4236</v>
      </c>
      <c r="B52" s="9" t="s">
        <v>4289</v>
      </c>
      <c r="C52" s="9" t="s">
        <v>45</v>
      </c>
      <c r="E52" s="9" t="str">
        <f>SUBSTITUTE(Table1[[#This Row],[SKU]],"-","_")</f>
        <v>TVC_5712</v>
      </c>
      <c r="F52" s="8">
        <f>VLOOKUP(A52,product_IDs!$A$2:$D$3000,2,FALSE)</f>
        <v>84261</v>
      </c>
      <c r="G52" s="9" t="str">
        <v>TVC-5712</v>
      </c>
    </row>
    <row r="53" spans="1:7" ht="48" customHeight="1" x14ac:dyDescent="0.25">
      <c r="A53" s="9" t="s">
        <v>4238</v>
      </c>
      <c r="B53" s="9" t="s">
        <v>4289</v>
      </c>
      <c r="C53" s="9" t="s">
        <v>45</v>
      </c>
      <c r="E53" s="9" t="str">
        <f>SUBSTITUTE(Table1[[#This Row],[SKU]],"-","_")</f>
        <v>TVC_5713</v>
      </c>
      <c r="F53" s="8">
        <f>VLOOKUP(A53,product_IDs!$A$2:$D$3000,2,FALSE)</f>
        <v>84271</v>
      </c>
      <c r="G53" s="9" t="str">
        <v>TVC-5713</v>
      </c>
    </row>
    <row r="54" spans="1:7" ht="48" customHeight="1" x14ac:dyDescent="0.25">
      <c r="A54" s="9" t="s">
        <v>4240</v>
      </c>
      <c r="B54" s="9" t="s">
        <v>4289</v>
      </c>
      <c r="C54" s="9" t="s">
        <v>45</v>
      </c>
      <c r="E54" s="9" t="str">
        <f>SUBSTITUTE(Table1[[#This Row],[SKU]],"-","_")</f>
        <v>TVC_5714</v>
      </c>
      <c r="F54" s="8">
        <f>VLOOKUP(A54,product_IDs!$A$2:$D$3000,2,FALSE)</f>
        <v>84276</v>
      </c>
      <c r="G54" s="9" t="str">
        <v>TVC-5714</v>
      </c>
    </row>
    <row r="55" spans="1:7" ht="48" customHeight="1" x14ac:dyDescent="0.25">
      <c r="A55" s="9" t="s">
        <v>1652</v>
      </c>
      <c r="B55" s="9" t="s">
        <v>4289</v>
      </c>
      <c r="C55" s="9" t="s">
        <v>33</v>
      </c>
      <c r="E55" s="9" t="str">
        <f>SUBSTITUTE(Table1[[#This Row],[SKU]],"-","_")</f>
        <v>TVD_5301</v>
      </c>
      <c r="F55" s="8">
        <f>VLOOKUP(A55,product_IDs!$A$2:$D$3000,2,FALSE)</f>
        <v>47321</v>
      </c>
      <c r="G55" s="9" t="str">
        <v>TVD-5301</v>
      </c>
    </row>
    <row r="56" spans="1:7" ht="48" customHeight="1" x14ac:dyDescent="0.25">
      <c r="A56" s="9" t="s">
        <v>1654</v>
      </c>
      <c r="B56" s="9" t="s">
        <v>4289</v>
      </c>
      <c r="C56" s="9" t="s">
        <v>33</v>
      </c>
      <c r="E56" s="9" t="str">
        <f>SUBSTITUTE(Table1[[#This Row],[SKU]],"-","_")</f>
        <v>TVD_5302</v>
      </c>
      <c r="F56" s="8">
        <f>VLOOKUP(A56,product_IDs!$A$2:$D$3000,2,FALSE)</f>
        <v>47346</v>
      </c>
      <c r="G56" s="9" t="str">
        <v>TVD-5302</v>
      </c>
    </row>
    <row r="57" spans="1:7" ht="48" customHeight="1" x14ac:dyDescent="0.25">
      <c r="A57" s="9" t="s">
        <v>1656</v>
      </c>
      <c r="B57" s="9" t="s">
        <v>4289</v>
      </c>
      <c r="C57" s="9" t="s">
        <v>38</v>
      </c>
      <c r="E57" s="9" t="str">
        <f>SUBSTITUTE(Table1[[#This Row],[SKU]],"-","_")</f>
        <v>TVD_5303</v>
      </c>
      <c r="F57" s="8">
        <f>VLOOKUP(A57,product_IDs!$A$2:$D$3000,2,FALSE)</f>
        <v>47361</v>
      </c>
      <c r="G57" s="9" t="str">
        <v>TVD-5303</v>
      </c>
    </row>
    <row r="58" spans="1:7" ht="48" customHeight="1" x14ac:dyDescent="0.25">
      <c r="A58" s="9" t="s">
        <v>1658</v>
      </c>
      <c r="B58" s="9" t="s">
        <v>4289</v>
      </c>
      <c r="C58" s="9" t="s">
        <v>38</v>
      </c>
      <c r="E58" s="9" t="str">
        <f>SUBSTITUTE(Table1[[#This Row],[SKU]],"-","_")</f>
        <v>TVD_5304</v>
      </c>
      <c r="F58" s="8">
        <f>VLOOKUP(A58,product_IDs!$A$2:$D$3000,2,FALSE)</f>
        <v>47376</v>
      </c>
      <c r="G58" s="9" t="str">
        <v>TVD-5304</v>
      </c>
    </row>
    <row r="59" spans="1:7" ht="48" customHeight="1" x14ac:dyDescent="0.25">
      <c r="A59" s="9" t="s">
        <v>2083</v>
      </c>
      <c r="B59" s="9" t="s">
        <v>4289</v>
      </c>
      <c r="C59" s="9" t="s">
        <v>38</v>
      </c>
      <c r="E59" s="9" t="str">
        <f>SUBSTITUTE(Table1[[#This Row],[SKU]],"-","_")</f>
        <v>TVD_5305</v>
      </c>
      <c r="F59" s="8">
        <f>VLOOKUP(A59,product_IDs!$A$2:$D$3000,2,FALSE)</f>
        <v>62266</v>
      </c>
      <c r="G59" s="9" t="str">
        <v>TVD-5305</v>
      </c>
    </row>
    <row r="60" spans="1:7" ht="48" customHeight="1" x14ac:dyDescent="0.25">
      <c r="A60" s="9" t="s">
        <v>2085</v>
      </c>
      <c r="B60" s="9" t="s">
        <v>4289</v>
      </c>
      <c r="C60" s="9" t="s">
        <v>38</v>
      </c>
      <c r="E60" s="9" t="str">
        <f>SUBSTITUTE(Table1[[#This Row],[SKU]],"-","_")</f>
        <v>TVD_5306</v>
      </c>
      <c r="F60" s="8">
        <f>VLOOKUP(A60,product_IDs!$A$2:$D$3000,2,FALSE)</f>
        <v>62271</v>
      </c>
      <c r="G60" s="9" t="str">
        <v>TVD-5306</v>
      </c>
    </row>
    <row r="61" spans="1:7" ht="48" customHeight="1" x14ac:dyDescent="0.25">
      <c r="A61" s="9" t="s">
        <v>1698</v>
      </c>
      <c r="B61" s="9" t="s">
        <v>4289</v>
      </c>
      <c r="C61" s="9" t="s">
        <v>38</v>
      </c>
      <c r="E61" s="9" t="str">
        <f>SUBSTITUTE(Table1[[#This Row],[SKU]],"-","_")</f>
        <v>TVD_5401</v>
      </c>
      <c r="F61" s="8">
        <f>VLOOKUP(A61,product_IDs!$A$2:$D$3000,2,FALSE)</f>
        <v>47466</v>
      </c>
      <c r="G61" s="9" t="str">
        <v>TVD-5401</v>
      </c>
    </row>
    <row r="62" spans="1:7" ht="48" customHeight="1" x14ac:dyDescent="0.25">
      <c r="A62" s="9" t="s">
        <v>1700</v>
      </c>
      <c r="B62" s="9" t="s">
        <v>4289</v>
      </c>
      <c r="C62" s="9" t="s">
        <v>38</v>
      </c>
      <c r="E62" s="9" t="str">
        <f>SUBSTITUTE(Table1[[#This Row],[SKU]],"-","_")</f>
        <v>TVD_5402</v>
      </c>
      <c r="F62" s="8">
        <f>VLOOKUP(A62,product_IDs!$A$2:$D$3000,2,FALSE)</f>
        <v>47471</v>
      </c>
      <c r="G62" s="9" t="str">
        <v>TVD-5402</v>
      </c>
    </row>
    <row r="63" spans="1:7" ht="48" customHeight="1" x14ac:dyDescent="0.25">
      <c r="A63" s="9" t="s">
        <v>1702</v>
      </c>
      <c r="B63" s="9" t="s">
        <v>4289</v>
      </c>
      <c r="C63" s="9" t="s">
        <v>38</v>
      </c>
      <c r="E63" s="9" t="str">
        <f>SUBSTITUTE(Table1[[#This Row],[SKU]],"-","_")</f>
        <v>TVD_5403</v>
      </c>
      <c r="F63" s="8">
        <f>VLOOKUP(A63,product_IDs!$A$2:$D$3000,2,FALSE)</f>
        <v>47476</v>
      </c>
      <c r="G63" s="9" t="str">
        <v>TVD-5403</v>
      </c>
    </row>
    <row r="64" spans="1:7" ht="48" customHeight="1" x14ac:dyDescent="0.25">
      <c r="A64" s="9" t="s">
        <v>1704</v>
      </c>
      <c r="B64" s="9" t="s">
        <v>4289</v>
      </c>
      <c r="C64" s="9" t="s">
        <v>56</v>
      </c>
      <c r="E64" s="9" t="str">
        <f>SUBSTITUTE(Table1[[#This Row],[SKU]],"-","_")</f>
        <v>TVD_5404</v>
      </c>
      <c r="F64" s="8">
        <f>VLOOKUP(A64,product_IDs!$A$2:$D$3000,2,FALSE)</f>
        <v>47481</v>
      </c>
      <c r="G64" s="9" t="str">
        <v>TVD-5404</v>
      </c>
    </row>
    <row r="65" spans="1:7" ht="48" customHeight="1" x14ac:dyDescent="0.25">
      <c r="A65" s="9" t="s">
        <v>1706</v>
      </c>
      <c r="B65" s="9" t="s">
        <v>4289</v>
      </c>
      <c r="C65" s="9" t="s">
        <v>56</v>
      </c>
      <c r="E65" s="9" t="str">
        <f>SUBSTITUTE(Table1[[#This Row],[SKU]],"-","_")</f>
        <v>TVD_5405</v>
      </c>
      <c r="F65" s="8">
        <f>VLOOKUP(A65,product_IDs!$A$2:$D$3000,2,FALSE)</f>
        <v>47486</v>
      </c>
      <c r="G65" s="9" t="str">
        <v>TVD-5405</v>
      </c>
    </row>
    <row r="66" spans="1:7" ht="48" customHeight="1" x14ac:dyDescent="0.25">
      <c r="A66" s="9" t="s">
        <v>1708</v>
      </c>
      <c r="B66" s="9" t="s">
        <v>4289</v>
      </c>
      <c r="C66" s="9" t="s">
        <v>56</v>
      </c>
      <c r="E66" s="9" t="str">
        <f>SUBSTITUTE(Table1[[#This Row],[SKU]],"-","_")</f>
        <v>TVD_5406</v>
      </c>
      <c r="F66" s="8">
        <f>VLOOKUP(A66,product_IDs!$A$2:$D$3000,2,FALSE)</f>
        <v>47491</v>
      </c>
      <c r="G66" s="9" t="str">
        <v>TVD-5406</v>
      </c>
    </row>
    <row r="67" spans="1:7" ht="48" customHeight="1" x14ac:dyDescent="0.25">
      <c r="A67" s="9" t="s">
        <v>1710</v>
      </c>
      <c r="B67" s="9" t="s">
        <v>4289</v>
      </c>
      <c r="C67" s="9" t="s">
        <v>56</v>
      </c>
      <c r="E67" s="9" t="str">
        <f>SUBSTITUTE(Table1[[#This Row],[SKU]],"-","_")</f>
        <v>TVD_5407</v>
      </c>
      <c r="F67" s="8">
        <f>VLOOKUP(A67,product_IDs!$A$2:$D$3000,2,FALSE)</f>
        <v>47496</v>
      </c>
      <c r="G67" s="9" t="str">
        <v>TVD-5407</v>
      </c>
    </row>
    <row r="68" spans="1:7" ht="48" customHeight="1" x14ac:dyDescent="0.25">
      <c r="A68" s="9" t="s">
        <v>1712</v>
      </c>
      <c r="B68" s="9" t="s">
        <v>4289</v>
      </c>
      <c r="C68" s="9" t="s">
        <v>56</v>
      </c>
      <c r="E68" s="9" t="str">
        <f>SUBSTITUTE(Table1[[#This Row],[SKU]],"-","_")</f>
        <v>TVD_5408</v>
      </c>
      <c r="F68" s="8">
        <f>VLOOKUP(A68,product_IDs!$A$2:$D$3000,2,FALSE)</f>
        <v>47501</v>
      </c>
      <c r="G68" s="9" t="str">
        <v>TVD-5408</v>
      </c>
    </row>
    <row r="69" spans="1:7" ht="48" customHeight="1" x14ac:dyDescent="0.25">
      <c r="A69" s="9" t="s">
        <v>3912</v>
      </c>
      <c r="B69" s="9" t="s">
        <v>4289</v>
      </c>
      <c r="C69" s="9" t="s">
        <v>33</v>
      </c>
      <c r="E69" s="9" t="str">
        <f>SUBSTITUTE(Table1[[#This Row],[SKU]],"-","_")</f>
        <v>TVD_5501</v>
      </c>
      <c r="F69" s="8">
        <f>VLOOKUP(A69,product_IDs!$A$2:$D$3000,2,FALSE)</f>
        <v>77841</v>
      </c>
      <c r="G69" s="9" t="str">
        <v>TVD-5501</v>
      </c>
    </row>
    <row r="70" spans="1:7" ht="48" customHeight="1" x14ac:dyDescent="0.25">
      <c r="A70" s="9" t="s">
        <v>3914</v>
      </c>
      <c r="B70" s="9" t="s">
        <v>4289</v>
      </c>
      <c r="C70" s="9" t="s">
        <v>33</v>
      </c>
      <c r="E70" s="9" t="str">
        <f>SUBSTITUTE(Table1[[#This Row],[SKU]],"-","_")</f>
        <v>TVD_5502</v>
      </c>
      <c r="F70" s="8">
        <f>VLOOKUP(A70,product_IDs!$A$2:$D$3000,2,FALSE)</f>
        <v>77846</v>
      </c>
      <c r="G70" s="9" t="str">
        <v>TVD-5502</v>
      </c>
    </row>
    <row r="71" spans="1:7" ht="48" customHeight="1" x14ac:dyDescent="0.25">
      <c r="A71" s="9" t="s">
        <v>3964</v>
      </c>
      <c r="B71" s="9" t="s">
        <v>4289</v>
      </c>
      <c r="C71" s="9" t="s">
        <v>33</v>
      </c>
      <c r="E71" s="9" t="str">
        <f>SUBSTITUTE(Table1[[#This Row],[SKU]],"-","_")</f>
        <v>TVD_5601</v>
      </c>
      <c r="F71" s="8">
        <f>VLOOKUP(A71,product_IDs!$A$2:$D$3000,2,FALSE)</f>
        <v>79886</v>
      </c>
      <c r="G71" s="9" t="str">
        <v>TVD-5601</v>
      </c>
    </row>
    <row r="72" spans="1:7" ht="48" customHeight="1" x14ac:dyDescent="0.25">
      <c r="A72" s="9" t="s">
        <v>3966</v>
      </c>
      <c r="B72" s="9" t="s">
        <v>4289</v>
      </c>
      <c r="C72" s="9" t="s">
        <v>33</v>
      </c>
      <c r="E72" s="9" t="str">
        <f>SUBSTITUTE(Table1[[#This Row],[SKU]],"-","_")</f>
        <v>TVD_5602</v>
      </c>
      <c r="F72" s="8">
        <f>VLOOKUP(A72,product_IDs!$A$2:$D$3000,2,FALSE)</f>
        <v>79891</v>
      </c>
      <c r="G72" s="9" t="str">
        <v>TVD-5602</v>
      </c>
    </row>
    <row r="73" spans="1:7" ht="48" customHeight="1" x14ac:dyDescent="0.25">
      <c r="A73" s="9" t="s">
        <v>3968</v>
      </c>
      <c r="B73" s="9" t="s">
        <v>4289</v>
      </c>
      <c r="C73" s="9" t="s">
        <v>33</v>
      </c>
      <c r="E73" s="9" t="str">
        <f>SUBSTITUTE(Table1[[#This Row],[SKU]],"-","_")</f>
        <v>TVD_5603</v>
      </c>
      <c r="F73" s="8">
        <f>VLOOKUP(A73,product_IDs!$A$2:$D$3000,2,FALSE)</f>
        <v>79896</v>
      </c>
      <c r="G73" s="9" t="str">
        <v>TVD-5603</v>
      </c>
    </row>
    <row r="74" spans="1:7" ht="48" customHeight="1" x14ac:dyDescent="0.25">
      <c r="A74" s="9" t="s">
        <v>4004</v>
      </c>
      <c r="B74" s="9" t="s">
        <v>4289</v>
      </c>
      <c r="C74" s="9" t="s">
        <v>67</v>
      </c>
      <c r="E74" s="9" t="str">
        <f>SUBSTITUTE(Table1[[#This Row],[SKU]],"-","_")</f>
        <v>TVD_5604</v>
      </c>
      <c r="F74" s="8">
        <f>VLOOKUP(A74,product_IDs!$A$2:$D$3000,2,FALSE)</f>
        <v>79791</v>
      </c>
      <c r="G74" s="9" t="str">
        <v>TVD-5604</v>
      </c>
    </row>
    <row r="75" spans="1:7" ht="48" customHeight="1" x14ac:dyDescent="0.25">
      <c r="A75" s="9" t="s">
        <v>4110</v>
      </c>
      <c r="B75" s="9" t="s">
        <v>4289</v>
      </c>
      <c r="C75" s="9" t="s">
        <v>74</v>
      </c>
      <c r="E75" s="9" t="str">
        <f>SUBSTITUTE(Table1[[#This Row],[SKU]],"-","_")</f>
        <v>TVD_5604H</v>
      </c>
      <c r="F75" s="8">
        <f>VLOOKUP(A75,product_IDs!$A$2:$D$3000,2,FALSE)</f>
        <v>82821</v>
      </c>
      <c r="G75" s="9" t="str">
        <v>TVD-5604H</v>
      </c>
    </row>
    <row r="76" spans="1:7" ht="48" customHeight="1" x14ac:dyDescent="0.25">
      <c r="A76" s="9" t="s">
        <v>4006</v>
      </c>
      <c r="B76" s="9" t="s">
        <v>4289</v>
      </c>
      <c r="C76" s="9" t="s">
        <v>67</v>
      </c>
      <c r="E76" s="9" t="str">
        <f>SUBSTITUTE(Table1[[#This Row],[SKU]],"-","_")</f>
        <v>TVD_5605</v>
      </c>
      <c r="F76" s="8">
        <f>VLOOKUP(A76,product_IDs!$A$2:$D$3000,2,FALSE)</f>
        <v>79796</v>
      </c>
      <c r="G76" s="9" t="str">
        <v>TVD-5605</v>
      </c>
    </row>
    <row r="77" spans="1:7" ht="48" customHeight="1" x14ac:dyDescent="0.25">
      <c r="A77" s="9" t="s">
        <v>4112</v>
      </c>
      <c r="B77" s="9" t="s">
        <v>4289</v>
      </c>
      <c r="C77" s="9" t="s">
        <v>74</v>
      </c>
      <c r="E77" s="9" t="str">
        <f>SUBSTITUTE(Table1[[#This Row],[SKU]],"-","_")</f>
        <v>TVD_5605H</v>
      </c>
      <c r="F77" s="8">
        <f>VLOOKUP(A77,product_IDs!$A$2:$D$3000,2,FALSE)</f>
        <v>82826</v>
      </c>
      <c r="G77" s="9" t="str">
        <v>TVD-5605H</v>
      </c>
    </row>
    <row r="78" spans="1:7" ht="48" customHeight="1" x14ac:dyDescent="0.25">
      <c r="A78" s="9" t="s">
        <v>4008</v>
      </c>
      <c r="B78" s="9" t="s">
        <v>4289</v>
      </c>
      <c r="C78" s="9" t="s">
        <v>67</v>
      </c>
      <c r="E78" s="9" t="str">
        <f>SUBSTITUTE(Table1[[#This Row],[SKU]],"-","_")</f>
        <v>TVD_5606</v>
      </c>
      <c r="F78" s="8">
        <f>VLOOKUP(A78,product_IDs!$A$2:$D$3000,2,FALSE)</f>
        <v>79801</v>
      </c>
      <c r="G78" s="9" t="str">
        <v>TVD-5606</v>
      </c>
    </row>
    <row r="79" spans="1:7" ht="48" customHeight="1" x14ac:dyDescent="0.25">
      <c r="A79" s="9" t="s">
        <v>4114</v>
      </c>
      <c r="B79" s="9" t="s">
        <v>4289</v>
      </c>
      <c r="C79" s="9" t="s">
        <v>74</v>
      </c>
      <c r="E79" s="9" t="str">
        <f>SUBSTITUTE(Table1[[#This Row],[SKU]],"-","_")</f>
        <v>TVD_5606H</v>
      </c>
      <c r="F79" s="8">
        <f>VLOOKUP(A79,product_IDs!$A$2:$D$3000,2,FALSE)</f>
        <v>82831</v>
      </c>
      <c r="G79" s="9" t="str">
        <v>TVD-5606H</v>
      </c>
    </row>
    <row r="80" spans="1:7" ht="48" customHeight="1" x14ac:dyDescent="0.25">
      <c r="A80" s="9" t="s">
        <v>4242</v>
      </c>
      <c r="B80" s="9" t="s">
        <v>4289</v>
      </c>
      <c r="C80" s="9" t="s">
        <v>80</v>
      </c>
      <c r="E80" s="9" t="str">
        <f>SUBSTITUTE(Table1[[#This Row],[SKU]],"-","_")</f>
        <v>TVD_5711</v>
      </c>
      <c r="F80" s="8">
        <f>VLOOKUP(A80,product_IDs!$A$2:$D$3000,2,FALSE)</f>
        <v>84106</v>
      </c>
      <c r="G80" s="9" t="str">
        <v>TVD-5711</v>
      </c>
    </row>
    <row r="81" spans="1:7" ht="48" customHeight="1" x14ac:dyDescent="0.25">
      <c r="A81" s="9" t="s">
        <v>4244</v>
      </c>
      <c r="B81" s="9" t="s">
        <v>4289</v>
      </c>
      <c r="C81" s="9" t="s">
        <v>80</v>
      </c>
      <c r="E81" s="9" t="str">
        <f>SUBSTITUTE(Table1[[#This Row],[SKU]],"-","_")</f>
        <v>TVD_5712</v>
      </c>
      <c r="F81" s="8">
        <f>VLOOKUP(A81,product_IDs!$A$2:$D$3000,2,FALSE)</f>
        <v>84166</v>
      </c>
      <c r="G81" s="9" t="str">
        <v>TVD-5712</v>
      </c>
    </row>
    <row r="82" spans="1:7" ht="48" customHeight="1" x14ac:dyDescent="0.25">
      <c r="A82" s="9" t="s">
        <v>4246</v>
      </c>
      <c r="B82" s="9" t="s">
        <v>4289</v>
      </c>
      <c r="C82" s="9" t="s">
        <v>80</v>
      </c>
      <c r="E82" s="9" t="str">
        <f>SUBSTITUTE(Table1[[#This Row],[SKU]],"-","_")</f>
        <v>TVD_5713</v>
      </c>
      <c r="F82" s="8">
        <f>VLOOKUP(A82,product_IDs!$A$2:$D$3000,2,FALSE)</f>
        <v>84171</v>
      </c>
      <c r="G82" s="9" t="str">
        <v>TVD-5713</v>
      </c>
    </row>
    <row r="83" spans="1:7" ht="48" customHeight="1" x14ac:dyDescent="0.25">
      <c r="A83" s="9" t="s">
        <v>4248</v>
      </c>
      <c r="B83" s="9" t="s">
        <v>4289</v>
      </c>
      <c r="C83" s="9" t="s">
        <v>80</v>
      </c>
      <c r="E83" s="9" t="str">
        <f>SUBSTITUTE(Table1[[#This Row],[SKU]],"-","_")</f>
        <v>TVD_5714</v>
      </c>
      <c r="F83" s="8">
        <f>VLOOKUP(A83,product_IDs!$A$2:$D$3000,2,FALSE)</f>
        <v>84176</v>
      </c>
      <c r="G83" s="9" t="str">
        <v>TVD-5714</v>
      </c>
    </row>
    <row r="84" spans="1:7" ht="48" customHeight="1" x14ac:dyDescent="0.25">
      <c r="A84" s="9" t="s">
        <v>4250</v>
      </c>
      <c r="B84" s="9" t="s">
        <v>4289</v>
      </c>
      <c r="C84" s="9" t="s">
        <v>87</v>
      </c>
      <c r="E84" s="9" t="str">
        <f>SUBSTITUTE(Table1[[#This Row],[SKU]],"-","_")</f>
        <v>TVD_5715</v>
      </c>
      <c r="F84" s="8">
        <f>VLOOKUP(A84,product_IDs!$A$2:$D$3000,2,FALSE)</f>
        <v>84131</v>
      </c>
      <c r="G84" s="9" t="str">
        <v>TVD-5715</v>
      </c>
    </row>
    <row r="85" spans="1:7" ht="48" customHeight="1" x14ac:dyDescent="0.25">
      <c r="A85" s="9" t="s">
        <v>4252</v>
      </c>
      <c r="B85" s="9" t="s">
        <v>4289</v>
      </c>
      <c r="C85" s="9" t="s">
        <v>87</v>
      </c>
      <c r="E85" s="9" t="str">
        <f>SUBSTITUTE(Table1[[#This Row],[SKU]],"-","_")</f>
        <v>TVD_5716</v>
      </c>
      <c r="F85" s="8">
        <f>VLOOKUP(A85,product_IDs!$A$2:$D$3000,2,FALSE)</f>
        <v>84146</v>
      </c>
      <c r="G85" s="9" t="str">
        <v>TVD-5716</v>
      </c>
    </row>
    <row r="86" spans="1:7" ht="48" customHeight="1" x14ac:dyDescent="0.25">
      <c r="A86" s="9" t="s">
        <v>4254</v>
      </c>
      <c r="B86" s="9" t="s">
        <v>4289</v>
      </c>
      <c r="C86" s="9" t="s">
        <v>87</v>
      </c>
      <c r="E86" s="9" t="str">
        <f>SUBSTITUTE(Table1[[#This Row],[SKU]],"-","_")</f>
        <v>TVD_5717</v>
      </c>
      <c r="F86" s="8">
        <f>VLOOKUP(A86,product_IDs!$A$2:$D$3000,2,FALSE)</f>
        <v>84161</v>
      </c>
      <c r="G86" s="9" t="str">
        <v>TVD-5717</v>
      </c>
    </row>
    <row r="87" spans="1:7" ht="48" customHeight="1" x14ac:dyDescent="0.25">
      <c r="A87" s="9" t="s">
        <v>4256</v>
      </c>
      <c r="B87" s="9" t="s">
        <v>4289</v>
      </c>
      <c r="C87" s="9" t="s">
        <v>87</v>
      </c>
      <c r="E87" s="9" t="str">
        <f>SUBSTITUTE(Table1[[#This Row],[SKU]],"-","_")</f>
        <v>TVD_5718</v>
      </c>
      <c r="F87" s="8">
        <f>VLOOKUP(A87,product_IDs!$A$2:$D$3000,2,FALSE)</f>
        <v>84296</v>
      </c>
      <c r="G87" s="9" t="str">
        <v>TVD-5718</v>
      </c>
    </row>
    <row r="88" spans="1:7" ht="48" customHeight="1" x14ac:dyDescent="0.25">
      <c r="A88" s="9" t="s">
        <v>4258</v>
      </c>
      <c r="B88" s="9" t="s">
        <v>4289</v>
      </c>
      <c r="C88" s="9" t="s">
        <v>87</v>
      </c>
      <c r="E88" s="9" t="str">
        <f>SUBSTITUTE(Table1[[#This Row],[SKU]],"-","_")</f>
        <v>TVD_5719</v>
      </c>
      <c r="F88" s="8">
        <f>VLOOKUP(A88,product_IDs!$A$2:$D$3000,2,FALSE)</f>
        <v>84301</v>
      </c>
      <c r="G88" s="9" t="str">
        <v>TVD-5719</v>
      </c>
    </row>
    <row r="89" spans="1:7" ht="48" customHeight="1" x14ac:dyDescent="0.25">
      <c r="A89" s="9" t="s">
        <v>4260</v>
      </c>
      <c r="B89" s="9" t="s">
        <v>4289</v>
      </c>
      <c r="C89" s="9" t="s">
        <v>87</v>
      </c>
      <c r="E89" s="9" t="str">
        <f>SUBSTITUTE(Table1[[#This Row],[SKU]],"-","_")</f>
        <v>TVD_5720</v>
      </c>
      <c r="F89" s="8">
        <f>VLOOKUP(A89,product_IDs!$A$2:$D$3000,2,FALSE)</f>
        <v>84306</v>
      </c>
      <c r="G89" s="9" t="str">
        <v>TVD-5720</v>
      </c>
    </row>
    <row r="90" spans="1:7" ht="48" customHeight="1" x14ac:dyDescent="0.25">
      <c r="A90" s="9" t="s">
        <v>4262</v>
      </c>
      <c r="B90" s="9" t="s">
        <v>4289</v>
      </c>
      <c r="C90" s="9" t="s">
        <v>87</v>
      </c>
      <c r="E90" s="9" t="str">
        <f>SUBSTITUTE(Table1[[#This Row],[SKU]],"-","_")</f>
        <v>TVD_5721</v>
      </c>
      <c r="F90" s="8">
        <f>VLOOKUP(A90,product_IDs!$A$2:$D$3000,2,FALSE)</f>
        <v>84311</v>
      </c>
      <c r="G90" s="9" t="str">
        <v>TVD-5721</v>
      </c>
    </row>
    <row r="91" spans="1:7" ht="48" customHeight="1" x14ac:dyDescent="0.25">
      <c r="A91" s="9" t="s">
        <v>3887</v>
      </c>
      <c r="B91" s="9" t="s">
        <v>4289</v>
      </c>
      <c r="C91" s="9" t="s">
        <v>141</v>
      </c>
      <c r="E91" s="9" t="str">
        <f>SUBSTITUTE(Table1[[#This Row],[SKU]],"-","_")</f>
        <v>TVD_5801</v>
      </c>
      <c r="F91" s="8">
        <f>VLOOKUP(A91,product_IDs!$A$2:$D$3000,2,FALSE)</f>
        <v>78046</v>
      </c>
      <c r="G91" s="9" t="str">
        <v>TVD-5801</v>
      </c>
    </row>
    <row r="92" spans="1:7" ht="48" customHeight="1" x14ac:dyDescent="0.25">
      <c r="A92" s="9" t="s">
        <v>4200</v>
      </c>
      <c r="B92" s="9" t="s">
        <v>4290</v>
      </c>
      <c r="C92" s="9" t="s">
        <v>178</v>
      </c>
      <c r="E92" s="9" t="str">
        <f>SUBSTITUTE(Table1[[#This Row],[SKU]],"-","_")</f>
        <v>TVD_6101</v>
      </c>
      <c r="F92" s="8">
        <f>VLOOKUP(A92,product_IDs!$A$2:$D$3000,2,FALSE)</f>
        <v>82906</v>
      </c>
      <c r="G92" s="9" t="str">
        <v>TVD-6101</v>
      </c>
    </row>
    <row r="93" spans="1:7" ht="48" customHeight="1" x14ac:dyDescent="0.25">
      <c r="A93" s="9" t="s">
        <v>4202</v>
      </c>
      <c r="B93" s="9" t="s">
        <v>4290</v>
      </c>
      <c r="C93" s="9" t="s">
        <v>33</v>
      </c>
      <c r="E93" s="9" t="str">
        <f>SUBSTITUTE(Table1[[#This Row],[SKU]],"-","_")</f>
        <v>TVD_6102</v>
      </c>
      <c r="F93" s="8">
        <f>VLOOKUP(A93,product_IDs!$A$2:$D$3000,2,FALSE)</f>
        <v>82921</v>
      </c>
      <c r="G93" s="9" t="str">
        <v>TVD-6102</v>
      </c>
    </row>
    <row r="94" spans="1:7" ht="48" customHeight="1" x14ac:dyDescent="0.25">
      <c r="A94" s="9" t="s">
        <v>4204</v>
      </c>
      <c r="B94" s="9" t="s">
        <v>4290</v>
      </c>
      <c r="C94" s="9" t="s">
        <v>178</v>
      </c>
      <c r="E94" s="9" t="str">
        <f>SUBSTITUTE(Table1[[#This Row],[SKU]],"-","_")</f>
        <v>TVD_6103</v>
      </c>
      <c r="F94" s="8">
        <f>VLOOKUP(A94,product_IDs!$A$2:$D$3000,2,FALSE)</f>
        <v>82926</v>
      </c>
      <c r="G94" s="9" t="str">
        <v>TVD-6103</v>
      </c>
    </row>
    <row r="95" spans="1:7" ht="48" customHeight="1" x14ac:dyDescent="0.25">
      <c r="A95" s="9" t="s">
        <v>4206</v>
      </c>
      <c r="B95" s="9" t="s">
        <v>4290</v>
      </c>
      <c r="C95" s="9" t="s">
        <v>178</v>
      </c>
      <c r="E95" s="9" t="str">
        <f>SUBSTITUTE(Table1[[#This Row],[SKU]],"-","_")</f>
        <v>TVD_6104</v>
      </c>
      <c r="F95" s="8">
        <f>VLOOKUP(A95,product_IDs!$A$2:$D$3000,2,FALSE)</f>
        <v>82951</v>
      </c>
      <c r="G95" s="9" t="str">
        <v>TVD-6104</v>
      </c>
    </row>
    <row r="96" spans="1:7" ht="48" customHeight="1" x14ac:dyDescent="0.25">
      <c r="A96" s="9" t="s">
        <v>4208</v>
      </c>
      <c r="B96" s="9" t="s">
        <v>4290</v>
      </c>
      <c r="C96" s="9" t="s">
        <v>178</v>
      </c>
      <c r="E96" s="9" t="str">
        <f>SUBSTITUTE(Table1[[#This Row],[SKU]],"-","_")</f>
        <v>TVD_6105</v>
      </c>
      <c r="F96" s="8">
        <f>VLOOKUP(A96,product_IDs!$A$2:$D$3000,2,FALSE)</f>
        <v>82966</v>
      </c>
      <c r="G96" s="9" t="str">
        <v>TVD-6105</v>
      </c>
    </row>
    <row r="97" spans="1:7" ht="48" customHeight="1" x14ac:dyDescent="0.25">
      <c r="A97" s="9" t="s">
        <v>519</v>
      </c>
      <c r="B97" s="9" t="s">
        <v>4289</v>
      </c>
      <c r="C97" s="9" t="s">
        <v>9</v>
      </c>
      <c r="E97" s="9" t="str">
        <f>SUBSTITUTE(Table1[[#This Row],[SKU]],"-","_")</f>
        <v>TVF_1101</v>
      </c>
      <c r="F97" s="8">
        <f>VLOOKUP(A97,product_IDs!$A$2:$D$3000,2,FALSE)</f>
        <v>43841</v>
      </c>
      <c r="G97" s="9" t="str">
        <v>TVF-1101</v>
      </c>
    </row>
    <row r="98" spans="1:7" ht="48" customHeight="1" x14ac:dyDescent="0.25">
      <c r="A98" s="9" t="s">
        <v>521</v>
      </c>
      <c r="B98" s="9" t="s">
        <v>4289</v>
      </c>
      <c r="C98" s="9" t="s">
        <v>9</v>
      </c>
      <c r="E98" s="9" t="str">
        <f>SUBSTITUTE(Table1[[#This Row],[SKU]],"-","_")</f>
        <v>TVF_1102</v>
      </c>
      <c r="F98" s="8">
        <f>VLOOKUP(A98,product_IDs!$A$2:$D$3000,2,FALSE)</f>
        <v>43846</v>
      </c>
      <c r="G98" s="9" t="str">
        <v>TVF-1102</v>
      </c>
    </row>
    <row r="99" spans="1:7" ht="48" customHeight="1" x14ac:dyDescent="0.25">
      <c r="A99" s="9" t="s">
        <v>523</v>
      </c>
      <c r="B99" s="9" t="s">
        <v>4289</v>
      </c>
      <c r="C99" s="9" t="s">
        <v>9</v>
      </c>
      <c r="E99" s="9" t="str">
        <f>SUBSTITUTE(Table1[[#This Row],[SKU]],"-","_")</f>
        <v>TVF_1103</v>
      </c>
      <c r="F99" s="8">
        <f>VLOOKUP(A99,product_IDs!$A$2:$D$3000,2,FALSE)</f>
        <v>43851</v>
      </c>
      <c r="G99" s="9" t="str">
        <v>TVF-1103</v>
      </c>
    </row>
    <row r="100" spans="1:7" ht="48" customHeight="1" x14ac:dyDescent="0.25">
      <c r="A100" s="9" t="s">
        <v>525</v>
      </c>
      <c r="B100" s="9" t="s">
        <v>4289</v>
      </c>
      <c r="C100" s="9" t="s">
        <v>9</v>
      </c>
      <c r="E100" s="9" t="str">
        <f>SUBSTITUTE(Table1[[#This Row],[SKU]],"-","_")</f>
        <v>TVF_1104</v>
      </c>
      <c r="F100" s="8">
        <f>VLOOKUP(A100,product_IDs!$A$2:$D$3000,2,FALSE)</f>
        <v>43856</v>
      </c>
      <c r="G100" s="9" t="str">
        <v>TVF-1104</v>
      </c>
    </row>
    <row r="101" spans="1:7" ht="48" customHeight="1" x14ac:dyDescent="0.25">
      <c r="A101" s="9" t="s">
        <v>1754</v>
      </c>
      <c r="B101" s="9" t="s">
        <v>4289</v>
      </c>
      <c r="C101" s="9" t="s">
        <v>9</v>
      </c>
      <c r="E101" s="9" t="str">
        <f>SUBSTITUTE(Table1[[#This Row],[SKU]],"-","_")</f>
        <v>TVF_1105</v>
      </c>
      <c r="F101" s="8">
        <f>VLOOKUP(A101,product_IDs!$A$2:$D$3000,2,FALSE)</f>
        <v>48276</v>
      </c>
      <c r="G101" s="9" t="str">
        <v>TVF-1105</v>
      </c>
    </row>
    <row r="102" spans="1:7" ht="48" customHeight="1" x14ac:dyDescent="0.25">
      <c r="A102" s="9" t="s">
        <v>1756</v>
      </c>
      <c r="B102" s="9" t="s">
        <v>4289</v>
      </c>
      <c r="C102" s="9" t="s">
        <v>9</v>
      </c>
      <c r="E102" s="9" t="str">
        <f>SUBSTITUTE(Table1[[#This Row],[SKU]],"-","_")</f>
        <v>TVF_1106</v>
      </c>
      <c r="F102" s="8">
        <f>VLOOKUP(A102,product_IDs!$A$2:$D$3000,2,FALSE)</f>
        <v>48281</v>
      </c>
      <c r="G102" s="9" t="str">
        <v>TVF-1106</v>
      </c>
    </row>
    <row r="103" spans="1:7" ht="48" customHeight="1" x14ac:dyDescent="0.25">
      <c r="A103" s="9" t="s">
        <v>1551</v>
      </c>
      <c r="B103" s="9" t="s">
        <v>4289</v>
      </c>
      <c r="C103" s="9" t="s">
        <v>9</v>
      </c>
      <c r="E103" s="9" t="str">
        <f>SUBSTITUTE(Table1[[#This Row],[SKU]],"-","_")</f>
        <v>TVF_1107</v>
      </c>
      <c r="F103" s="8">
        <f>VLOOKUP(A103,product_IDs!$A$2:$D$3000,2,FALSE)</f>
        <v>47976</v>
      </c>
      <c r="G103" s="9" t="str">
        <v>TVF-1107</v>
      </c>
    </row>
    <row r="104" spans="1:7" ht="48" customHeight="1" x14ac:dyDescent="0.25">
      <c r="A104" s="9" t="s">
        <v>1758</v>
      </c>
      <c r="B104" s="9" t="s">
        <v>4289</v>
      </c>
      <c r="C104" s="9" t="s">
        <v>9</v>
      </c>
      <c r="E104" s="9" t="str">
        <f>SUBSTITUTE(Table1[[#This Row],[SKU]],"-","_")</f>
        <v>TVF_1108</v>
      </c>
      <c r="F104" s="8">
        <f>VLOOKUP(A104,product_IDs!$A$2:$D$3000,2,FALSE)</f>
        <v>48286</v>
      </c>
      <c r="G104" s="9" t="str">
        <v>TVF-1108</v>
      </c>
    </row>
    <row r="105" spans="1:7" ht="48" customHeight="1" x14ac:dyDescent="0.25">
      <c r="A105" s="9" t="s">
        <v>4171</v>
      </c>
      <c r="B105" s="9" t="s">
        <v>4289</v>
      </c>
      <c r="C105" s="9" t="s">
        <v>9</v>
      </c>
      <c r="E105" s="9" t="str">
        <f>SUBSTITUTE(Table1[[#This Row],[SKU]],"-","_")</f>
        <v>TVF_5201</v>
      </c>
      <c r="F105" s="8">
        <f>VLOOKUP(A105,product_IDs!$A$2:$D$3000,2,FALSE)</f>
        <v>82176</v>
      </c>
      <c r="G105" s="9" t="str">
        <v>TVF-5201</v>
      </c>
    </row>
    <row r="106" spans="1:7" ht="48" customHeight="1" x14ac:dyDescent="0.25">
      <c r="A106" s="9" t="s">
        <v>4175</v>
      </c>
      <c r="B106" s="9" t="s">
        <v>4289</v>
      </c>
      <c r="C106" s="9" t="s">
        <v>9</v>
      </c>
      <c r="E106" s="9" t="str">
        <f>SUBSTITUTE(Table1[[#This Row],[SKU]],"-","_")</f>
        <v>TVF_5202</v>
      </c>
      <c r="F106" s="8">
        <f>VLOOKUP(A106,product_IDs!$A$2:$D$3000,2,FALSE)</f>
        <v>82191</v>
      </c>
      <c r="G106" s="9" t="str">
        <v>TVF-5202</v>
      </c>
    </row>
    <row r="107" spans="1:7" ht="48" customHeight="1" x14ac:dyDescent="0.25">
      <c r="A107" s="9" t="s">
        <v>4173</v>
      </c>
      <c r="B107" s="9" t="s">
        <v>4289</v>
      </c>
      <c r="C107" s="9" t="s">
        <v>9</v>
      </c>
      <c r="E107" s="9" t="str">
        <f>SUBSTITUTE(Table1[[#This Row],[SKU]],"-","_")</f>
        <v>TVF_5203</v>
      </c>
      <c r="F107" s="8">
        <f>VLOOKUP(A107,product_IDs!$A$2:$D$3000,2,FALSE)</f>
        <v>82181</v>
      </c>
      <c r="G107" s="9" t="str">
        <v>TVF-5203</v>
      </c>
    </row>
    <row r="108" spans="1:7" ht="48" customHeight="1" x14ac:dyDescent="0.25">
      <c r="A108" s="9" t="s">
        <v>4177</v>
      </c>
      <c r="B108" s="9" t="s">
        <v>4289</v>
      </c>
      <c r="C108" s="9" t="s">
        <v>9</v>
      </c>
      <c r="E108" s="9" t="str">
        <f>SUBSTITUTE(Table1[[#This Row],[SKU]],"-","_")</f>
        <v>TVF_5204</v>
      </c>
      <c r="F108" s="8">
        <f>VLOOKUP(A108,product_IDs!$A$2:$D$3000,2,FALSE)</f>
        <v>82196</v>
      </c>
      <c r="G108" s="9" t="str">
        <v>TVF-5204</v>
      </c>
    </row>
    <row r="109" spans="1:7" ht="48" customHeight="1" x14ac:dyDescent="0.25">
      <c r="A109" s="9" t="s">
        <v>537</v>
      </c>
      <c r="B109" s="9" t="s">
        <v>4289</v>
      </c>
      <c r="C109" s="9" t="s">
        <v>127</v>
      </c>
      <c r="E109" s="9" t="str">
        <f>SUBSTITUTE(Table1[[#This Row],[SKU]],"-","_")</f>
        <v>TVP_1101</v>
      </c>
      <c r="F109" s="8">
        <f>VLOOKUP(A109,product_IDs!$A$2:$D$3000,2,FALSE)</f>
        <v>43866</v>
      </c>
      <c r="G109" s="9" t="str">
        <v>TVP-1101</v>
      </c>
    </row>
    <row r="110" spans="1:7" ht="48" customHeight="1" x14ac:dyDescent="0.25">
      <c r="A110" s="9" t="s">
        <v>529</v>
      </c>
      <c r="B110" s="9" t="s">
        <v>4289</v>
      </c>
      <c r="C110" s="9" t="s">
        <v>163</v>
      </c>
      <c r="E110" s="9" t="str">
        <f>SUBSTITUTE(Table1[[#This Row],[SKU]],"-","_")</f>
        <v>TVP_1102</v>
      </c>
      <c r="F110" s="8">
        <f>VLOOKUP(A110,product_IDs!$A$2:$D$3000,2,FALSE)</f>
        <v>43871</v>
      </c>
      <c r="G110" s="9" t="str">
        <v>TVP-1102</v>
      </c>
    </row>
    <row r="111" spans="1:7" ht="48" customHeight="1" x14ac:dyDescent="0.25">
      <c r="A111" s="9" t="s">
        <v>533</v>
      </c>
      <c r="B111" s="9" t="s">
        <v>4289</v>
      </c>
      <c r="C111" s="9" t="s">
        <v>165</v>
      </c>
      <c r="E111" s="9" t="str">
        <f>SUBSTITUTE(Table1[[#This Row],[SKU]],"-","_")</f>
        <v>TVP_1103</v>
      </c>
      <c r="F111" s="8">
        <f>VLOOKUP(A111,product_IDs!$A$2:$D$3000,2,FALSE)</f>
        <v>43876</v>
      </c>
      <c r="G111" s="9" t="str">
        <v>TVP-1103</v>
      </c>
    </row>
    <row r="112" spans="1:7" ht="48" customHeight="1" x14ac:dyDescent="0.25">
      <c r="A112" s="9" t="s">
        <v>539</v>
      </c>
      <c r="B112" s="9" t="s">
        <v>4289</v>
      </c>
      <c r="C112" s="9" t="s">
        <v>127</v>
      </c>
      <c r="E112" s="9" t="str">
        <f>SUBSTITUTE(Table1[[#This Row],[SKU]],"-","_")</f>
        <v>TVP_1104</v>
      </c>
      <c r="F112" s="8">
        <f>VLOOKUP(A112,product_IDs!$A$2:$D$3000,2,FALSE)</f>
        <v>43881</v>
      </c>
      <c r="G112" s="9" t="str">
        <v>TVP-1104</v>
      </c>
    </row>
    <row r="113" spans="1:7" ht="48" customHeight="1" x14ac:dyDescent="0.25">
      <c r="A113" s="9" t="s">
        <v>531</v>
      </c>
      <c r="B113" s="9" t="s">
        <v>4289</v>
      </c>
      <c r="C113" s="9" t="s">
        <v>163</v>
      </c>
      <c r="E113" s="9" t="str">
        <f>SUBSTITUTE(Table1[[#This Row],[SKU]],"-","_")</f>
        <v>TVP_1105</v>
      </c>
      <c r="F113" s="8">
        <f>VLOOKUP(A113,product_IDs!$A$2:$D$3000,2,FALSE)</f>
        <v>43886</v>
      </c>
      <c r="G113" s="9" t="str">
        <v>TVP-1105</v>
      </c>
    </row>
    <row r="114" spans="1:7" ht="48" customHeight="1" x14ac:dyDescent="0.25">
      <c r="A114" s="9" t="s">
        <v>535</v>
      </c>
      <c r="B114" s="9" t="s">
        <v>4289</v>
      </c>
      <c r="C114" s="9" t="s">
        <v>165</v>
      </c>
      <c r="E114" s="9" t="str">
        <f>SUBSTITUTE(Table1[[#This Row],[SKU]],"-","_")</f>
        <v>TVP_1106</v>
      </c>
      <c r="F114" s="8">
        <f>VLOOKUP(A114,product_IDs!$A$2:$D$3000,2,FALSE)</f>
        <v>43891</v>
      </c>
      <c r="G114" s="9" t="str">
        <v>TVP-1106</v>
      </c>
    </row>
    <row r="115" spans="1:7" ht="48" customHeight="1" x14ac:dyDescent="0.25">
      <c r="A115" s="9" t="s">
        <v>541</v>
      </c>
      <c r="B115" s="9" t="s">
        <v>4289</v>
      </c>
      <c r="C115" s="9" t="s">
        <v>127</v>
      </c>
      <c r="E115" s="9" t="str">
        <f>SUBSTITUTE(Table1[[#This Row],[SKU]],"-","_")</f>
        <v>TVP_1107</v>
      </c>
      <c r="F115" s="8">
        <f>VLOOKUP(A115,product_IDs!$A$2:$D$3000,2,FALSE)</f>
        <v>43896</v>
      </c>
      <c r="G115" s="9" t="str">
        <v>TVP-1107</v>
      </c>
    </row>
    <row r="116" spans="1:7" ht="48" customHeight="1" x14ac:dyDescent="0.25">
      <c r="A116" s="9" t="s">
        <v>543</v>
      </c>
      <c r="B116" s="9" t="s">
        <v>4289</v>
      </c>
      <c r="C116" s="9" t="s">
        <v>127</v>
      </c>
      <c r="E116" s="9" t="str">
        <f>SUBSTITUTE(Table1[[#This Row],[SKU]],"-","_")</f>
        <v>TVP_1122</v>
      </c>
      <c r="F116" s="8">
        <f>VLOOKUP(A116,product_IDs!$A$2:$D$3000,2,FALSE)</f>
        <v>43901</v>
      </c>
      <c r="G116" s="9" t="str">
        <v>TVP-1122</v>
      </c>
    </row>
    <row r="117" spans="1:7" ht="48" customHeight="1" x14ac:dyDescent="0.25">
      <c r="A117" s="9" t="s">
        <v>3900</v>
      </c>
      <c r="B117" s="9" t="s">
        <v>4289</v>
      </c>
      <c r="C117" s="9" t="s">
        <v>151</v>
      </c>
      <c r="E117" s="9" t="str">
        <f>SUBSTITUTE(Table1[[#This Row],[SKU]],"-","_")</f>
        <v>TVP_5101</v>
      </c>
      <c r="F117" s="8">
        <f>VLOOKUP(A117,product_IDs!$A$2:$D$3000,2,FALSE)</f>
        <v>78166</v>
      </c>
      <c r="G117" s="9" t="str">
        <v>TVP-5101</v>
      </c>
    </row>
    <row r="118" spans="1:7" ht="48" customHeight="1" x14ac:dyDescent="0.25">
      <c r="A118" s="9" t="s">
        <v>3902</v>
      </c>
      <c r="B118" s="9" t="s">
        <v>4289</v>
      </c>
      <c r="C118" s="9" t="s">
        <v>127</v>
      </c>
      <c r="E118" s="9" t="str">
        <f>SUBSTITUTE(Table1[[#This Row],[SKU]],"-","_")</f>
        <v>TVP_5102</v>
      </c>
      <c r="F118" s="8">
        <f>VLOOKUP(A118,product_IDs!$A$2:$D$3000,2,FALSE)</f>
        <v>78161</v>
      </c>
      <c r="G118" s="9" t="str">
        <v>TVP-5102</v>
      </c>
    </row>
    <row r="119" spans="1:7" ht="48" customHeight="1" x14ac:dyDescent="0.25">
      <c r="A119" s="9" t="s">
        <v>3904</v>
      </c>
      <c r="B119" s="9" t="s">
        <v>4289</v>
      </c>
      <c r="C119" s="9" t="s">
        <v>154</v>
      </c>
      <c r="E119" s="9" t="str">
        <f>SUBSTITUTE(Table1[[#This Row],[SKU]],"-","_")</f>
        <v>TVP_5103</v>
      </c>
      <c r="F119" s="8">
        <f>VLOOKUP(A119,product_IDs!$A$2:$D$3000,2,FALSE)</f>
        <v>77886</v>
      </c>
      <c r="G119" s="9" t="str">
        <v>TVP-5103</v>
      </c>
    </row>
    <row r="120" spans="1:7" ht="48" customHeight="1" x14ac:dyDescent="0.25">
      <c r="A120" s="9" t="s">
        <v>3906</v>
      </c>
      <c r="B120" s="9" t="s">
        <v>4289</v>
      </c>
      <c r="C120" s="9" t="s">
        <v>127</v>
      </c>
      <c r="E120" s="9" t="str">
        <f>SUBSTITUTE(Table1[[#This Row],[SKU]],"-","_")</f>
        <v>TVP_5104</v>
      </c>
      <c r="F120" s="8">
        <f>VLOOKUP(A120,product_IDs!$A$2:$D$3000,2,FALSE)</f>
        <v>78171</v>
      </c>
      <c r="G120" s="9" t="str">
        <v>TVP-5104</v>
      </c>
    </row>
    <row r="121" spans="1:7" ht="48" customHeight="1" x14ac:dyDescent="0.25">
      <c r="A121" s="9" t="s">
        <v>2034</v>
      </c>
      <c r="B121" s="9" t="s">
        <v>4289</v>
      </c>
      <c r="C121" s="9" t="s">
        <v>127</v>
      </c>
      <c r="E121" s="9" t="str">
        <f>SUBSTITUTE(Table1[[#This Row],[SKU]],"-","_")</f>
        <v>TVP_5105</v>
      </c>
      <c r="F121" s="8">
        <f>VLOOKUP(A121,product_IDs!$A$2:$D$3000,2,FALSE)</f>
        <v>62141</v>
      </c>
      <c r="G121" s="9" t="str">
        <v>TVP-5105</v>
      </c>
    </row>
    <row r="122" spans="1:7" ht="48" customHeight="1" x14ac:dyDescent="0.25">
      <c r="A122" s="9" t="s">
        <v>3893</v>
      </c>
      <c r="B122" s="9" t="s">
        <v>4289</v>
      </c>
      <c r="C122" s="9" t="s">
        <v>144</v>
      </c>
      <c r="E122" s="9" t="str">
        <f>SUBSTITUTE(Table1[[#This Row],[SKU]],"-","_")</f>
        <v>TVP_5201</v>
      </c>
      <c r="F122" s="8">
        <f>VLOOKUP(A122,product_IDs!$A$2:$D$3000,2,FALSE)</f>
        <v>78246</v>
      </c>
      <c r="G122" s="9" t="str">
        <v>TVP-5201</v>
      </c>
    </row>
    <row r="123" spans="1:7" ht="48" customHeight="1" x14ac:dyDescent="0.25">
      <c r="A123" s="9" t="s">
        <v>3992</v>
      </c>
      <c r="B123" s="9" t="s">
        <v>4290</v>
      </c>
      <c r="C123" s="9" t="s">
        <v>127</v>
      </c>
      <c r="E123" s="9" t="str">
        <f>SUBSTITUTE(Table1[[#This Row],[SKU]],"-","_")</f>
        <v>TVP_6101</v>
      </c>
      <c r="F123" s="8">
        <f>VLOOKUP(A123,product_IDs!$A$2:$D$3000,2,FALSE)</f>
        <v>78951</v>
      </c>
      <c r="G123" s="9" t="str">
        <v>TVP-6101</v>
      </c>
    </row>
    <row r="124" spans="1:7" ht="48" customHeight="1" x14ac:dyDescent="0.25">
      <c r="A124" s="9" t="s">
        <v>3994</v>
      </c>
      <c r="B124" s="9" t="s">
        <v>4290</v>
      </c>
      <c r="C124" s="9" t="s">
        <v>182</v>
      </c>
      <c r="E124" s="9" t="str">
        <f>SUBSTITUTE(Table1[[#This Row],[SKU]],"-","_")</f>
        <v>TVP_6102</v>
      </c>
      <c r="F124" s="8">
        <f>VLOOKUP(A124,product_IDs!$A$2:$D$3000,2,FALSE)</f>
        <v>79371</v>
      </c>
      <c r="G124" s="9" t="str">
        <v>TVP-6102</v>
      </c>
    </row>
    <row r="125" spans="1:7" ht="48" customHeight="1" x14ac:dyDescent="0.25">
      <c r="A125" s="9" t="s">
        <v>3996</v>
      </c>
      <c r="B125" s="9" t="s">
        <v>4290</v>
      </c>
      <c r="C125" s="9" t="s">
        <v>127</v>
      </c>
      <c r="E125" s="9" t="str">
        <f>SUBSTITUTE(Table1[[#This Row],[SKU]],"-","_")</f>
        <v>TVP_6103</v>
      </c>
      <c r="F125" s="8">
        <f>VLOOKUP(A125,product_IDs!$A$2:$D$3000,2,FALSE)</f>
        <v>79376</v>
      </c>
      <c r="G125" s="9" t="str">
        <v>TVP-6103</v>
      </c>
    </row>
    <row r="126" spans="1:7" ht="48" customHeight="1" x14ac:dyDescent="0.25">
      <c r="A126" s="9" t="s">
        <v>4218</v>
      </c>
      <c r="B126" s="9" t="s">
        <v>4289</v>
      </c>
      <c r="C126" s="9" t="s">
        <v>117</v>
      </c>
      <c r="E126" s="9" t="str">
        <f>SUBSTITUTE(Table1[[#This Row],[SKU]],"-","_")</f>
        <v>TVS_5101</v>
      </c>
      <c r="F126" s="8">
        <f>VLOOKUP(A126,product_IDs!$A$2:$D$3000,2,FALSE)</f>
        <v>83006</v>
      </c>
      <c r="G126" s="9" t="str">
        <v>TVS-5101</v>
      </c>
    </row>
    <row r="127" spans="1:7" ht="48" customHeight="1" x14ac:dyDescent="0.25">
      <c r="A127" s="9" t="s">
        <v>4229</v>
      </c>
      <c r="B127" s="9" t="s">
        <v>4289</v>
      </c>
      <c r="C127" s="9" t="s">
        <v>149</v>
      </c>
      <c r="E127" s="9" t="str">
        <f>SUBSTITUTE(Table1[[#This Row],[SKU]],"-","_")</f>
        <v>TVS_PC1</v>
      </c>
      <c r="F127" s="8">
        <f>VLOOKUP(A127,product_IDs!$A$2:$D$3000,2,FALSE)</f>
        <v>83821</v>
      </c>
      <c r="G127" s="9" t="str">
        <v>TVS-PC1</v>
      </c>
    </row>
    <row r="128" spans="1:7" ht="48" customHeight="1" x14ac:dyDescent="0.25">
      <c r="A128" s="9" t="s">
        <v>4231</v>
      </c>
      <c r="B128" s="9" t="s">
        <v>4289</v>
      </c>
      <c r="C128" s="9" t="s">
        <v>149</v>
      </c>
      <c r="E128" s="9" t="str">
        <f>SUBSTITUTE(Table1[[#This Row],[SKU]],"-","_")</f>
        <v>TVS_PC2</v>
      </c>
      <c r="F128" s="8">
        <f>VLOOKUP(A128,product_IDs!$A$2:$D$3000,2,FALSE)</f>
        <v>83826</v>
      </c>
      <c r="G128" s="9" t="str">
        <v>TVS-PC2</v>
      </c>
    </row>
    <row r="129" spans="1:7" ht="48" customHeight="1" x14ac:dyDescent="0.25">
      <c r="A129" s="9" t="s">
        <v>1680</v>
      </c>
      <c r="B129" s="9" t="s">
        <v>4289</v>
      </c>
      <c r="C129" s="9" t="s">
        <v>92</v>
      </c>
      <c r="E129" s="9" t="str">
        <f>SUBSTITUTE(Table1[[#This Row],[SKU]],"-","_")</f>
        <v>TVT_5301</v>
      </c>
      <c r="F129" s="8">
        <f>VLOOKUP(A129,product_IDs!$A$2:$D$3000,2,FALSE)</f>
        <v>47336</v>
      </c>
      <c r="G129" s="9" t="str">
        <v>TVT-5301</v>
      </c>
    </row>
    <row r="130" spans="1:7" ht="48" customHeight="1" x14ac:dyDescent="0.25">
      <c r="A130" s="9" t="s">
        <v>1678</v>
      </c>
      <c r="B130" s="9" t="s">
        <v>4289</v>
      </c>
      <c r="C130" s="48" t="s">
        <v>4409</v>
      </c>
      <c r="E130" s="9" t="str">
        <f>SUBSTITUTE(Table1[[#This Row],[SKU]],"-","_")</f>
        <v>TVT_5302</v>
      </c>
      <c r="F130" s="8">
        <f>VLOOKUP(A130,product_IDs!$A$2:$D$3000,2,FALSE)</f>
        <v>47331</v>
      </c>
      <c r="G130" s="9" t="str">
        <v>TVT-5302</v>
      </c>
    </row>
    <row r="131" spans="1:7" ht="48" customHeight="1" x14ac:dyDescent="0.25">
      <c r="A131" s="9" t="s">
        <v>1676</v>
      </c>
      <c r="B131" s="9" t="s">
        <v>4289</v>
      </c>
      <c r="C131" s="48" t="s">
        <v>4410</v>
      </c>
      <c r="E131" s="9" t="str">
        <f>SUBSTITUTE(Table1[[#This Row],[SKU]],"-","_")</f>
        <v>TVT_5303</v>
      </c>
      <c r="F131" s="8">
        <f>VLOOKUP(A131,product_IDs!$A$2:$D$3000,2,FALSE)</f>
        <v>47326</v>
      </c>
      <c r="G131" s="9" t="str">
        <v>TVT-5303</v>
      </c>
    </row>
    <row r="132" spans="1:7" ht="48" customHeight="1" x14ac:dyDescent="0.25">
      <c r="A132" s="9" t="s">
        <v>1674</v>
      </c>
      <c r="B132" s="9" t="s">
        <v>4289</v>
      </c>
      <c r="C132" s="48" t="s">
        <v>92</v>
      </c>
      <c r="E132" s="9" t="str">
        <f>SUBSTITUTE(Table1[[#This Row],[SKU]],"-","_")</f>
        <v>TVT_5304</v>
      </c>
      <c r="F132" s="8">
        <f>VLOOKUP(A132,product_IDs!$A$2:$D$3000,2,FALSE)</f>
        <v>47316</v>
      </c>
      <c r="G132" s="9" t="str">
        <v>TVT-5304</v>
      </c>
    </row>
    <row r="133" spans="1:7" ht="48" customHeight="1" x14ac:dyDescent="0.25">
      <c r="A133" s="9" t="s">
        <v>1672</v>
      </c>
      <c r="B133" s="9" t="s">
        <v>4289</v>
      </c>
      <c r="C133" s="48" t="s">
        <v>4409</v>
      </c>
      <c r="E133" s="9" t="str">
        <f>SUBSTITUTE(Table1[[#This Row],[SKU]],"-","_")</f>
        <v>TVT_5305</v>
      </c>
      <c r="F133" s="8">
        <f>VLOOKUP(A133,product_IDs!$A$2:$D$3000,2,FALSE)</f>
        <v>47311</v>
      </c>
      <c r="G133" s="9" t="str">
        <v>TVT-5305</v>
      </c>
    </row>
    <row r="134" spans="1:7" ht="48" customHeight="1" x14ac:dyDescent="0.25">
      <c r="A134" s="9" t="s">
        <v>1670</v>
      </c>
      <c r="B134" s="9" t="s">
        <v>4289</v>
      </c>
      <c r="C134" s="48" t="s">
        <v>4410</v>
      </c>
      <c r="E134" s="9" t="str">
        <f>SUBSTITUTE(Table1[[#This Row],[SKU]],"-","_")</f>
        <v>TVT_5306</v>
      </c>
      <c r="F134" s="8">
        <f>VLOOKUP(A134,product_IDs!$A$2:$D$3000,2,FALSE)</f>
        <v>47306</v>
      </c>
      <c r="G134" s="9" t="str">
        <v>TVT-5306</v>
      </c>
    </row>
    <row r="135" spans="1:7" ht="48" customHeight="1" x14ac:dyDescent="0.25">
      <c r="A135" s="9" t="s">
        <v>1931</v>
      </c>
      <c r="B135" s="9" t="s">
        <v>4289</v>
      </c>
      <c r="C135" s="48" t="s">
        <v>4409</v>
      </c>
      <c r="E135" s="9" t="str">
        <f>SUBSTITUTE(Table1[[#This Row],[SKU]],"-","_")</f>
        <v>TVT_5307</v>
      </c>
      <c r="F135" s="8">
        <f>VLOOKUP(A135,product_IDs!$A$2:$D$3000,2,FALSE)</f>
        <v>48291</v>
      </c>
      <c r="G135" s="9" t="str">
        <v>TVT-5307</v>
      </c>
    </row>
    <row r="136" spans="1:7" ht="48" customHeight="1" x14ac:dyDescent="0.25">
      <c r="A136" s="9" t="s">
        <v>3918</v>
      </c>
      <c r="B136" s="9" t="s">
        <v>4289</v>
      </c>
      <c r="C136" s="48" t="s">
        <v>92</v>
      </c>
      <c r="E136" s="9" t="str">
        <f>SUBSTITUTE(Table1[[#This Row],[SKU]],"-","_")</f>
        <v>TVT_5501</v>
      </c>
      <c r="F136" s="8">
        <f>VLOOKUP(A136,product_IDs!$A$2:$D$3000,2,FALSE)</f>
        <v>77826</v>
      </c>
      <c r="G136" s="9" t="str">
        <v>TVT-5501</v>
      </c>
    </row>
    <row r="137" spans="1:7" ht="48" customHeight="1" x14ac:dyDescent="0.25">
      <c r="A137" s="9" t="s">
        <v>3916</v>
      </c>
      <c r="B137" s="9" t="s">
        <v>4289</v>
      </c>
      <c r="C137" s="9" t="s">
        <v>92</v>
      </c>
      <c r="E137" s="9" t="str">
        <f>SUBSTITUTE(Table1[[#This Row],[SKU]],"-","_")</f>
        <v>TVT_5502</v>
      </c>
      <c r="F137" s="8">
        <f>VLOOKUP(A137,product_IDs!$A$2:$D$3000,2,FALSE)</f>
        <v>77791</v>
      </c>
      <c r="G137" s="9" t="str">
        <v>TVT-5502</v>
      </c>
    </row>
    <row r="138" spans="1:7" ht="48" customHeight="1" x14ac:dyDescent="0.25">
      <c r="A138" s="9" t="s">
        <v>3970</v>
      </c>
      <c r="B138" s="9" t="s">
        <v>4289</v>
      </c>
      <c r="C138" s="9" t="s">
        <v>92</v>
      </c>
      <c r="E138" s="9" t="str">
        <f>SUBSTITUTE(Table1[[#This Row],[SKU]],"-","_")</f>
        <v>TVT_5601</v>
      </c>
      <c r="F138" s="8">
        <f>VLOOKUP(A138,product_IDs!$A$2:$D$3000,2,FALSE)</f>
        <v>79901</v>
      </c>
      <c r="G138" s="9" t="str">
        <v>TVT-5601</v>
      </c>
    </row>
    <row r="139" spans="1:7" ht="48" customHeight="1" x14ac:dyDescent="0.25">
      <c r="A139" s="9" t="s">
        <v>3972</v>
      </c>
      <c r="B139" s="9" t="s">
        <v>4289</v>
      </c>
      <c r="C139" s="48" t="s">
        <v>4409</v>
      </c>
      <c r="E139" s="9" t="str">
        <f>SUBSTITUTE(Table1[[#This Row],[SKU]],"-","_")</f>
        <v>TVT_5602</v>
      </c>
      <c r="F139" s="8">
        <f>VLOOKUP(A139,product_IDs!$A$2:$D$3000,2,FALSE)</f>
        <v>79906</v>
      </c>
      <c r="G139" s="9" t="str">
        <v>TVT-5602</v>
      </c>
    </row>
    <row r="140" spans="1:7" ht="48" customHeight="1" x14ac:dyDescent="0.25">
      <c r="A140" s="9" t="s">
        <v>3974</v>
      </c>
      <c r="B140" s="9" t="s">
        <v>4289</v>
      </c>
      <c r="C140" s="48" t="s">
        <v>4410</v>
      </c>
      <c r="E140" s="9" t="str">
        <f>SUBSTITUTE(Table1[[#This Row],[SKU]],"-","_")</f>
        <v>TVT_5603</v>
      </c>
      <c r="F140" s="8">
        <f>VLOOKUP(A140,product_IDs!$A$2:$D$3000,2,FALSE)</f>
        <v>79911</v>
      </c>
      <c r="G140" s="9" t="str">
        <v>TVT-5603</v>
      </c>
    </row>
    <row r="141" spans="1:7" ht="48" customHeight="1" x14ac:dyDescent="0.25">
      <c r="A141" s="9" t="s">
        <v>3976</v>
      </c>
      <c r="B141" s="9" t="s">
        <v>4289</v>
      </c>
      <c r="C141" s="9" t="s">
        <v>92</v>
      </c>
      <c r="E141" s="9" t="str">
        <f>SUBSTITUTE(Table1[[#This Row],[SKU]],"-","_")</f>
        <v>TVT_5604</v>
      </c>
      <c r="F141" s="8">
        <f>VLOOKUP(A141,product_IDs!$A$2:$D$3000,2,FALSE)</f>
        <v>79916</v>
      </c>
      <c r="G141" s="9" t="str">
        <v>TVT-5604</v>
      </c>
    </row>
    <row r="142" spans="1:7" ht="48" customHeight="1" x14ac:dyDescent="0.25">
      <c r="A142" s="9" t="s">
        <v>3978</v>
      </c>
      <c r="B142" s="9" t="s">
        <v>4289</v>
      </c>
      <c r="C142" s="48" t="s">
        <v>4409</v>
      </c>
      <c r="E142" s="9" t="str">
        <f>SUBSTITUTE(Table1[[#This Row],[SKU]],"-","_")</f>
        <v>TVT_5605</v>
      </c>
      <c r="F142" s="8">
        <f>VLOOKUP(A142,product_IDs!$A$2:$D$3000,2,FALSE)</f>
        <v>79921</v>
      </c>
      <c r="G142" s="9" t="str">
        <v>TVT-5605</v>
      </c>
    </row>
    <row r="143" spans="1:7" ht="48" customHeight="1" x14ac:dyDescent="0.25">
      <c r="A143" s="9" t="s">
        <v>3980</v>
      </c>
      <c r="B143" s="9" t="s">
        <v>4289</v>
      </c>
      <c r="C143" s="48" t="s">
        <v>4410</v>
      </c>
      <c r="E143" s="9" t="str">
        <f>SUBSTITUTE(Table1[[#This Row],[SKU]],"-","_")</f>
        <v>TVT_5606</v>
      </c>
      <c r="F143" s="8">
        <f>VLOOKUP(A143,product_IDs!$A$2:$D$3000,2,FALSE)</f>
        <v>79926</v>
      </c>
      <c r="G143" s="9" t="str">
        <v>TVT-5606</v>
      </c>
    </row>
    <row r="144" spans="1:7" ht="48" customHeight="1" x14ac:dyDescent="0.25">
      <c r="A144" s="9" t="s">
        <v>3982</v>
      </c>
      <c r="B144" s="9" t="s">
        <v>4289</v>
      </c>
      <c r="C144" s="9" t="s">
        <v>92</v>
      </c>
      <c r="E144" s="9" t="str">
        <f>SUBSTITUTE(Table1[[#This Row],[SKU]],"-","_")</f>
        <v>TVT_5607</v>
      </c>
      <c r="F144" s="8">
        <f>VLOOKUP(A144,product_IDs!$A$2:$D$3000,2,FALSE)</f>
        <v>79931</v>
      </c>
      <c r="G144" s="9" t="str">
        <v>TVT-5607</v>
      </c>
    </row>
    <row r="145" spans="1:7" ht="48" customHeight="1" x14ac:dyDescent="0.25">
      <c r="A145" s="9" t="s">
        <v>4010</v>
      </c>
      <c r="B145" s="9" t="s">
        <v>4289</v>
      </c>
      <c r="C145" s="9" t="s">
        <v>96</v>
      </c>
      <c r="E145" s="9" t="str">
        <f>SUBSTITUTE(Table1[[#This Row],[SKU]],"-","_")</f>
        <v>TVT_5608</v>
      </c>
      <c r="F145" s="8">
        <f>VLOOKUP(A145,product_IDs!$A$2:$D$3000,2,FALSE)</f>
        <v>79846</v>
      </c>
      <c r="G145" s="9" t="str">
        <v>TVT-5608</v>
      </c>
    </row>
    <row r="146" spans="1:7" ht="48" customHeight="1" x14ac:dyDescent="0.25">
      <c r="A146" s="9" t="s">
        <v>4116</v>
      </c>
      <c r="B146" s="9" t="s">
        <v>4289</v>
      </c>
      <c r="C146" s="9" t="s">
        <v>101</v>
      </c>
      <c r="E146" s="9" t="str">
        <f>SUBSTITUTE(Table1[[#This Row],[SKU]],"-","_")</f>
        <v>TVT_5608H</v>
      </c>
      <c r="F146" s="8">
        <f>VLOOKUP(A146,product_IDs!$A$2:$D$3000,2,FALSE)</f>
        <v>82836</v>
      </c>
      <c r="G146" s="9" t="str">
        <v>TVT-5608H</v>
      </c>
    </row>
    <row r="147" spans="1:7" ht="48" customHeight="1" x14ac:dyDescent="0.25">
      <c r="A147" s="9" t="s">
        <v>4012</v>
      </c>
      <c r="B147" s="9" t="s">
        <v>4289</v>
      </c>
      <c r="C147" s="9" t="s">
        <v>96</v>
      </c>
      <c r="E147" s="9" t="str">
        <f>SUBSTITUTE(Table1[[#This Row],[SKU]],"-","_")</f>
        <v>TVT_5609</v>
      </c>
      <c r="F147" s="8">
        <f>VLOOKUP(A147,product_IDs!$A$2:$D$3000,2,FALSE)</f>
        <v>79856</v>
      </c>
      <c r="G147" s="9" t="str">
        <v>TVT-5609</v>
      </c>
    </row>
    <row r="148" spans="1:7" ht="48" customHeight="1" x14ac:dyDescent="0.25">
      <c r="A148" s="9" t="s">
        <v>4118</v>
      </c>
      <c r="B148" s="9" t="s">
        <v>4289</v>
      </c>
      <c r="C148" s="9" t="s">
        <v>101</v>
      </c>
      <c r="E148" s="9" t="str">
        <f>SUBSTITUTE(Table1[[#This Row],[SKU]],"-","_")</f>
        <v>TVT_5609H</v>
      </c>
      <c r="F148" s="8">
        <f>VLOOKUP(A148,product_IDs!$A$2:$D$3000,2,FALSE)</f>
        <v>82841</v>
      </c>
      <c r="G148" s="9" t="str">
        <v>TVT-5609H</v>
      </c>
    </row>
    <row r="149" spans="1:7" ht="48" customHeight="1" x14ac:dyDescent="0.25">
      <c r="A149" s="9" t="s">
        <v>4014</v>
      </c>
      <c r="B149" s="9" t="s">
        <v>4289</v>
      </c>
      <c r="C149" s="48" t="s">
        <v>4412</v>
      </c>
      <c r="E149" s="9" t="str">
        <f>SUBSTITUTE(Table1[[#This Row],[SKU]],"-","_")</f>
        <v>TVT_5610</v>
      </c>
      <c r="F149" s="8">
        <f>VLOOKUP(A149,product_IDs!$A$2:$D$3000,2,FALSE)</f>
        <v>79861</v>
      </c>
      <c r="G149" s="9" t="str">
        <v>TVT-5610</v>
      </c>
    </row>
    <row r="150" spans="1:7" ht="48" customHeight="1" x14ac:dyDescent="0.25">
      <c r="A150" s="9" t="s">
        <v>4120</v>
      </c>
      <c r="B150" s="9" t="s">
        <v>4289</v>
      </c>
      <c r="C150" s="48" t="s">
        <v>4411</v>
      </c>
      <c r="E150" s="9" t="str">
        <f>SUBSTITUTE(Table1[[#This Row],[SKU]],"-","_")</f>
        <v>TVT_5610H</v>
      </c>
      <c r="F150" s="8">
        <f>VLOOKUP(A150,product_IDs!$A$2:$D$3000,2,FALSE)</f>
        <v>82846</v>
      </c>
      <c r="G150" s="9" t="str">
        <v>TVT-5610H</v>
      </c>
    </row>
    <row r="151" spans="1:7" ht="48" customHeight="1" x14ac:dyDescent="0.25">
      <c r="A151" s="9" t="s">
        <v>4016</v>
      </c>
      <c r="B151" s="9" t="s">
        <v>4289</v>
      </c>
      <c r="C151" s="9" t="s">
        <v>96</v>
      </c>
      <c r="E151" s="9" t="str">
        <f>SUBSTITUTE(Table1[[#This Row],[SKU]],"-","_")</f>
        <v>TVT_5611</v>
      </c>
      <c r="F151" s="8">
        <f>VLOOKUP(A151,product_IDs!$A$2:$D$3000,2,FALSE)</f>
        <v>79866</v>
      </c>
      <c r="G151" s="9" t="str">
        <v>TVT-5611</v>
      </c>
    </row>
    <row r="152" spans="1:7" ht="48" customHeight="1" x14ac:dyDescent="0.25">
      <c r="A152" s="9" t="s">
        <v>4122</v>
      </c>
      <c r="B152" s="9" t="s">
        <v>4289</v>
      </c>
      <c r="C152" s="9" t="s">
        <v>101</v>
      </c>
      <c r="E152" s="9" t="str">
        <f>SUBSTITUTE(Table1[[#This Row],[SKU]],"-","_")</f>
        <v>TVT_5611H</v>
      </c>
      <c r="F152" s="8">
        <f>VLOOKUP(A152,product_IDs!$A$2:$D$3000,2,FALSE)</f>
        <v>82851</v>
      </c>
      <c r="G152" s="9" t="str">
        <v>TVT-5611H</v>
      </c>
    </row>
    <row r="153" spans="1:7" ht="48" customHeight="1" x14ac:dyDescent="0.25">
      <c r="A153" s="9" t="s">
        <v>4210</v>
      </c>
      <c r="B153" s="9" t="s">
        <v>4290</v>
      </c>
      <c r="C153" s="9" t="s">
        <v>92</v>
      </c>
      <c r="E153" s="9" t="str">
        <f>SUBSTITUTE(Table1[[#This Row],[SKU]],"-","_")</f>
        <v>TVT_6101</v>
      </c>
      <c r="F153" s="8">
        <f>VLOOKUP(A153,product_IDs!$A$2:$D$3000,2,FALSE)</f>
        <v>82941</v>
      </c>
      <c r="G153" s="9" t="str">
        <v>TVT-6101</v>
      </c>
    </row>
    <row r="154" spans="1:7" ht="48" customHeight="1" x14ac:dyDescent="0.25">
      <c r="A154" s="9" t="s">
        <v>4212</v>
      </c>
      <c r="B154" s="9" t="s">
        <v>4290</v>
      </c>
      <c r="C154" s="9" t="s">
        <v>92</v>
      </c>
      <c r="E154" s="9" t="str">
        <f>SUBSTITUTE(Table1[[#This Row],[SKU]],"-","_")</f>
        <v>TVT_6102</v>
      </c>
      <c r="F154" s="8">
        <f>VLOOKUP(A154,product_IDs!$A$2:$D$3000,2,FALSE)</f>
        <v>82946</v>
      </c>
      <c r="G154" s="9" t="str">
        <v>TVT-6102</v>
      </c>
    </row>
    <row r="155" spans="1:7" ht="48" customHeight="1" x14ac:dyDescent="0.25">
      <c r="A155" s="9" t="s">
        <v>4216</v>
      </c>
      <c r="B155" s="9" t="s">
        <v>4290</v>
      </c>
      <c r="C155" s="9" t="s">
        <v>92</v>
      </c>
      <c r="E155" s="9" t="str">
        <f>SUBSTITUTE(Table1[[#This Row],[SKU]],"-","_")</f>
        <v>TVT_6103</v>
      </c>
      <c r="F155" s="8">
        <f>VLOOKUP(A155,product_IDs!$A$2:$D$3000,2,FALSE)</f>
        <v>82976</v>
      </c>
      <c r="G155" s="9" t="str">
        <v>TVT-6103</v>
      </c>
    </row>
    <row r="156" spans="1:7" ht="48" customHeight="1" x14ac:dyDescent="0.25">
      <c r="A156" s="9" t="s">
        <v>1668</v>
      </c>
      <c r="B156" s="9" t="s">
        <v>4289</v>
      </c>
      <c r="C156" s="9" t="s">
        <v>112</v>
      </c>
      <c r="E156" s="9" t="str">
        <f>SUBSTITUTE(Table1[[#This Row],[SKU]],"-","_")</f>
        <v>TVW_5301</v>
      </c>
      <c r="F156" s="8">
        <f>VLOOKUP(A156,product_IDs!$A$2:$D$3000,2,FALSE)</f>
        <v>47371</v>
      </c>
      <c r="G156" s="9" t="str">
        <v>TVW-5301</v>
      </c>
    </row>
    <row r="157" spans="1:7" ht="48" customHeight="1" x14ac:dyDescent="0.25">
      <c r="A157" s="9" t="s">
        <v>1666</v>
      </c>
      <c r="B157" s="9" t="s">
        <v>4289</v>
      </c>
      <c r="C157" s="9" t="s">
        <v>112</v>
      </c>
      <c r="E157" s="9" t="str">
        <f>SUBSTITUTE(Table1[[#This Row],[SKU]],"-","_")</f>
        <v>TVW_5302</v>
      </c>
      <c r="F157" s="8">
        <f>VLOOKUP(A157,product_IDs!$A$2:$D$3000,2,FALSE)</f>
        <v>47366</v>
      </c>
      <c r="G157" s="9" t="str">
        <v>TVW-5302</v>
      </c>
    </row>
    <row r="158" spans="1:7" ht="48" customHeight="1" x14ac:dyDescent="0.25">
      <c r="A158" s="9" t="s">
        <v>1664</v>
      </c>
      <c r="B158" s="9" t="s">
        <v>4289</v>
      </c>
      <c r="C158" s="9" t="s">
        <v>112</v>
      </c>
      <c r="E158" s="9" t="str">
        <f>SUBSTITUTE(Table1[[#This Row],[SKU]],"-","_")</f>
        <v>TVW_5303</v>
      </c>
      <c r="F158" s="8">
        <f>VLOOKUP(A158,product_IDs!$A$2:$D$3000,2,FALSE)</f>
        <v>47356</v>
      </c>
      <c r="G158" s="9" t="str">
        <v>TVW-5303</v>
      </c>
    </row>
    <row r="159" spans="1:7" ht="48" customHeight="1" x14ac:dyDescent="0.25">
      <c r="A159" s="9" t="s">
        <v>1662</v>
      </c>
      <c r="B159" s="9" t="s">
        <v>4289</v>
      </c>
      <c r="C159" s="9" t="s">
        <v>112</v>
      </c>
      <c r="E159" s="9" t="str">
        <f>SUBSTITUTE(Table1[[#This Row],[SKU]],"-","_")</f>
        <v>TVW_5304</v>
      </c>
      <c r="F159" s="8">
        <f>VLOOKUP(A159,product_IDs!$A$2:$D$3000,2,FALSE)</f>
        <v>47351</v>
      </c>
      <c r="G159" s="9" t="str">
        <v>TVW-5304</v>
      </c>
    </row>
    <row r="160" spans="1:7" ht="48" customHeight="1" x14ac:dyDescent="0.25">
      <c r="A160" s="9" t="s">
        <v>1660</v>
      </c>
      <c r="B160" s="9" t="s">
        <v>4289</v>
      </c>
      <c r="C160" s="9" t="s">
        <v>112</v>
      </c>
      <c r="E160" s="9" t="str">
        <f>SUBSTITUTE(Table1[[#This Row],[SKU]],"-","_")</f>
        <v>TVW_5305</v>
      </c>
      <c r="F160" s="8">
        <f>VLOOKUP(A160,product_IDs!$A$2:$D$3000,2,FALSE)</f>
        <v>47341</v>
      </c>
      <c r="G160" s="9" t="str">
        <v>TVW-5305</v>
      </c>
    </row>
    <row r="161" spans="1:7" ht="48" customHeight="1" x14ac:dyDescent="0.25">
      <c r="A161" s="9" t="s">
        <v>4018</v>
      </c>
      <c r="B161" s="9" t="s">
        <v>4289</v>
      </c>
      <c r="C161" s="9" t="s">
        <v>107</v>
      </c>
      <c r="E161" s="9" t="str">
        <f>SUBSTITUTE(Table1[[#This Row],[SKU]],"-","_")</f>
        <v>TVW_5601</v>
      </c>
      <c r="F161" s="8">
        <f>VLOOKUP(A161,product_IDs!$A$2:$D$3000,2,FALSE)</f>
        <v>79936</v>
      </c>
      <c r="G161" s="9" t="str">
        <v>TVW-5601</v>
      </c>
    </row>
    <row r="162" spans="1:7" ht="48" customHeight="1" x14ac:dyDescent="0.25">
      <c r="A162" s="9" t="s">
        <v>4020</v>
      </c>
      <c r="B162" s="9" t="s">
        <v>4289</v>
      </c>
      <c r="C162" s="9" t="s">
        <v>107</v>
      </c>
      <c r="E162" s="9" t="str">
        <f>SUBSTITUTE(Table1[[#This Row],[SKU]],"-","_")</f>
        <v>TVW_5602</v>
      </c>
      <c r="F162" s="8">
        <f>VLOOKUP(A162,product_IDs!$A$2:$D$3000,2,FALSE)</f>
        <v>79941</v>
      </c>
      <c r="G162" s="9" t="str">
        <v>TVW-5602</v>
      </c>
    </row>
    <row r="163" spans="1:7" ht="48" customHeight="1" x14ac:dyDescent="0.25">
      <c r="A163" s="9" t="s">
        <v>4022</v>
      </c>
      <c r="B163" s="9" t="s">
        <v>4289</v>
      </c>
      <c r="C163" s="48" t="s">
        <v>4407</v>
      </c>
      <c r="E163" s="9" t="str">
        <f>SUBSTITUTE(Table1[[#This Row],[SKU]],"-","_")</f>
        <v>TVW_5603</v>
      </c>
      <c r="F163" s="8">
        <f>VLOOKUP(A163,product_IDs!$A$2:$D$3000,2,FALSE)</f>
        <v>79946</v>
      </c>
      <c r="G163" s="9" t="str">
        <v>TVW-5603</v>
      </c>
    </row>
    <row r="164" spans="1:7" ht="48" customHeight="1" x14ac:dyDescent="0.25">
      <c r="A164" s="9" t="s">
        <v>4024</v>
      </c>
      <c r="B164" s="9" t="s">
        <v>4289</v>
      </c>
      <c r="C164" s="48" t="s">
        <v>4408</v>
      </c>
      <c r="E164" s="9" t="str">
        <f>SUBSTITUTE(Table1[[#This Row],[SKU]],"-","_")</f>
        <v>TVW_5604</v>
      </c>
      <c r="F164" s="8">
        <f>VLOOKUP(A164,product_IDs!$A$2:$D$3000,2,FALSE)</f>
        <v>79951</v>
      </c>
      <c r="G164" s="9" t="str">
        <v>TVW-5604</v>
      </c>
    </row>
    <row r="165" spans="1:7" ht="48" customHeight="1" x14ac:dyDescent="0.25">
      <c r="A165" s="9" t="s">
        <v>4026</v>
      </c>
      <c r="B165" s="9" t="s">
        <v>4289</v>
      </c>
      <c r="C165" s="9" t="s">
        <v>107</v>
      </c>
      <c r="E165" s="9" t="str">
        <f>SUBSTITUTE(Table1[[#This Row],[SKU]],"-","_")</f>
        <v>TVW_5605</v>
      </c>
      <c r="F165" s="8">
        <f>VLOOKUP(A165,product_IDs!$A$2:$D$3000,2,FALSE)</f>
        <v>79956</v>
      </c>
      <c r="G165" s="9" t="str">
        <v>TVW-5605</v>
      </c>
    </row>
    <row r="166" spans="1:7" ht="48" customHeight="1" x14ac:dyDescent="0.25">
      <c r="A166" s="9" t="s">
        <v>3920</v>
      </c>
      <c r="B166" s="9" t="s">
        <v>4290</v>
      </c>
      <c r="C166" s="9" t="s">
        <v>112</v>
      </c>
      <c r="E166" s="9" t="str">
        <f>SUBSTITUTE(Table1[[#This Row],[SKU]],"-","_")</f>
        <v>TVW_6101</v>
      </c>
      <c r="F166" s="8">
        <f>VLOOKUP(A166,product_IDs!$A$2:$D$3000,2,FALSE)</f>
        <v>79551</v>
      </c>
      <c r="G166" s="9" t="str">
        <v>TVW-6101</v>
      </c>
    </row>
    <row r="167" spans="1:7" ht="48" customHeight="1" x14ac:dyDescent="0.25">
      <c r="A167" s="9" t="s">
        <v>4401</v>
      </c>
      <c r="B167" s="9" t="s">
        <v>4289</v>
      </c>
      <c r="C167" s="9" t="s">
        <v>21</v>
      </c>
      <c r="E167" s="9" t="str">
        <f>SUBSTITUTE(Table1[[#This Row],[SKU]],"-","_")</f>
        <v>TVB_5503</v>
      </c>
      <c r="F167" s="9">
        <f>VLOOKUP(A167,product_IDs!$A$2:$D$3000,2,FALSE)</f>
        <v>85626</v>
      </c>
      <c r="G167" s="9" t="str">
        <v>TVB-5503</v>
      </c>
    </row>
    <row r="168" spans="1:7" ht="48" customHeight="1" x14ac:dyDescent="0.25">
      <c r="A168" s="9" t="s">
        <v>4402</v>
      </c>
      <c r="B168" s="9" t="s">
        <v>4289</v>
      </c>
      <c r="C168" s="9" t="s">
        <v>33</v>
      </c>
      <c r="E168" s="9" t="str">
        <f>SUBSTITUTE(Table1[[#This Row],[SKU]],"-","_")</f>
        <v>TVD_5503</v>
      </c>
      <c r="F168" s="9">
        <f>VLOOKUP(A168,product_IDs!$A$2:$D$3000,2,FALSE)</f>
        <v>85631</v>
      </c>
      <c r="G168" s="9" t="str">
        <v>TVD-5503</v>
      </c>
    </row>
    <row r="169" spans="1:7" ht="48" customHeight="1" x14ac:dyDescent="0.25">
      <c r="A169" s="9" t="s">
        <v>4403</v>
      </c>
      <c r="B169" s="9" t="s">
        <v>4289</v>
      </c>
      <c r="C169" s="9" t="s">
        <v>92</v>
      </c>
      <c r="E169" s="9" t="str">
        <f>SUBSTITUTE(Table1[[#This Row],[SKU]],"-","_")</f>
        <v>TVT_5503</v>
      </c>
      <c r="F169" s="9">
        <f>VLOOKUP(A169,product_IDs!$A$2:$D$3000,2,FALSE)</f>
        <v>85636</v>
      </c>
      <c r="G169" s="9" t="str">
        <v>TVT-5503</v>
      </c>
    </row>
    <row r="170" spans="1:7" ht="48" customHeight="1" x14ac:dyDescent="0.25">
      <c r="A170" s="9" t="s">
        <v>4422</v>
      </c>
      <c r="B170" s="9" t="s">
        <v>4289</v>
      </c>
      <c r="C170" s="9" t="s">
        <v>21</v>
      </c>
      <c r="E170" s="9" t="str">
        <f>SUBSTITUTE(Table1[[#This Row],[SKU]],"-","_")</f>
        <v>TVGP_M01_0201_BUL_G</v>
      </c>
      <c r="F170" s="9">
        <f>VLOOKUP(A170,product_IDs!$A$2:$D$3000,2,FALSE)</f>
        <v>87531</v>
      </c>
      <c r="G170" s="9" t="str">
        <v>TVGP-M01-0201-BUL-G</v>
      </c>
    </row>
    <row r="171" spans="1:7" ht="48" customHeight="1" x14ac:dyDescent="0.25">
      <c r="A171" s="9" t="s">
        <v>4423</v>
      </c>
      <c r="B171" s="9" t="s">
        <v>4289</v>
      </c>
      <c r="C171" s="9" t="s">
        <v>21</v>
      </c>
      <c r="E171" s="9" t="str">
        <f>SUBSTITUTE(Table1[[#This Row],[SKU]],"-","_")</f>
        <v>TVGP_M01_0401_BUL_G</v>
      </c>
      <c r="F171" s="9">
        <f>VLOOKUP(A171,product_IDs!$A$2:$D$3000,2,FALSE)</f>
        <v>87536</v>
      </c>
      <c r="G171" s="9" t="str">
        <v>TVGP-M01-0401-BUL-G</v>
      </c>
    </row>
    <row r="172" spans="1:7" ht="48" customHeight="1" x14ac:dyDescent="0.25">
      <c r="A172" s="9" t="s">
        <v>4424</v>
      </c>
      <c r="B172" s="9" t="s">
        <v>4289</v>
      </c>
      <c r="C172" s="9" t="s">
        <v>21</v>
      </c>
      <c r="E172" s="9" t="str">
        <f>SUBSTITUTE(Table1[[#This Row],[SKU]],"-","_")</f>
        <v>TVGP_M01_0801_BUL_G</v>
      </c>
      <c r="F172" s="9">
        <f>VLOOKUP(A172,product_IDs!$A$2:$D$3000,2,FALSE)</f>
        <v>87541</v>
      </c>
      <c r="G172" s="9" t="str">
        <v>TVGP-M01-0801-BUL-G</v>
      </c>
    </row>
    <row r="173" spans="1:7" ht="48" customHeight="1" x14ac:dyDescent="0.25">
      <c r="A173" s="9" t="s">
        <v>4425</v>
      </c>
      <c r="B173" s="9" t="s">
        <v>4289</v>
      </c>
      <c r="C173" s="9" t="s">
        <v>105</v>
      </c>
      <c r="E173" s="9" t="str">
        <f>SUBSTITUTE(Table1[[#This Row],[SKU]],"-","_")</f>
        <v>TVGP_M01_0202_BUL_G</v>
      </c>
      <c r="F173" s="9">
        <f>VLOOKUP(A173,product_IDs!$A$2:$D$3000,2,FALSE)</f>
        <v>87586</v>
      </c>
      <c r="G173" s="9" t="str">
        <v>TVGP-M01-0202-BUL-G</v>
      </c>
    </row>
    <row r="174" spans="1:7" ht="48" customHeight="1" x14ac:dyDescent="0.25">
      <c r="A174" s="9" t="s">
        <v>4426</v>
      </c>
      <c r="B174" s="9" t="s">
        <v>4289</v>
      </c>
      <c r="C174" s="9" t="s">
        <v>105</v>
      </c>
      <c r="E174" s="9" t="str">
        <f>SUBSTITUTE(Table1[[#This Row],[SKU]],"-","_")</f>
        <v>TVGP_M01_0402_BUL_G</v>
      </c>
      <c r="F174" s="9">
        <f>VLOOKUP(A174,product_IDs!$A$2:$D$3000,2,FALSE)</f>
        <v>87591</v>
      </c>
      <c r="G174" s="9" t="str">
        <v>TVGP-M01-0402-BUL-G</v>
      </c>
    </row>
    <row r="175" spans="1:7" ht="48" customHeight="1" x14ac:dyDescent="0.25">
      <c r="A175" s="9" t="s">
        <v>4427</v>
      </c>
      <c r="B175" s="9" t="s">
        <v>4289</v>
      </c>
      <c r="C175" s="9" t="s">
        <v>105</v>
      </c>
      <c r="E175" s="9" t="str">
        <f>SUBSTITUTE(Table1[[#This Row],[SKU]],"-","_")</f>
        <v>TVGP_M01_0802_BUL_G</v>
      </c>
      <c r="F175" s="9">
        <f>VLOOKUP(A175,product_IDs!$A$2:$D$3000,2,FALSE)</f>
        <v>87596</v>
      </c>
      <c r="G175" s="9" t="str">
        <v>TVGP-M01-0802-BUL-G</v>
      </c>
    </row>
    <row r="176" spans="1:7" ht="48" customHeight="1" x14ac:dyDescent="0.25">
      <c r="A176" s="9" t="s">
        <v>4428</v>
      </c>
      <c r="B176" s="9" t="s">
        <v>4289</v>
      </c>
      <c r="C176" s="9" t="s">
        <v>33</v>
      </c>
      <c r="E176" s="9" t="str">
        <f>SUBSTITUTE(Table1[[#This Row],[SKU]],"-","_")</f>
        <v>TVGP_M01_0201_DOM_G</v>
      </c>
      <c r="F176" s="9">
        <f>VLOOKUP(A176,product_IDs!$A$2:$D$3000,2,FALSE)</f>
        <v>87601</v>
      </c>
      <c r="G176" s="9" t="str">
        <v>TVGP-M01-0201-DOM-G</v>
      </c>
    </row>
    <row r="177" spans="1:7" ht="48" customHeight="1" x14ac:dyDescent="0.25">
      <c r="A177" s="9" t="s">
        <v>4429</v>
      </c>
      <c r="B177" s="9" t="s">
        <v>4289</v>
      </c>
      <c r="C177" s="9" t="s">
        <v>4536</v>
      </c>
      <c r="E177" s="9" t="str">
        <f>SUBSTITUTE(Table1[[#This Row],[SKU]],"-","_")</f>
        <v>TVGP_M01_0201_DOM_W</v>
      </c>
      <c r="F177" s="9">
        <f>VLOOKUP(A177,product_IDs!$A$2:$D$3000,2,FALSE)</f>
        <v>87606</v>
      </c>
      <c r="G177" s="9" t="str">
        <v>TVGP-M01-0201-DOM-W</v>
      </c>
    </row>
    <row r="178" spans="1:7" ht="48" customHeight="1" x14ac:dyDescent="0.25">
      <c r="A178" s="9" t="s">
        <v>4430</v>
      </c>
      <c r="B178" s="9" t="s">
        <v>4289</v>
      </c>
      <c r="C178" s="9" t="s">
        <v>33</v>
      </c>
      <c r="E178" s="9" t="str">
        <f>SUBSTITUTE(Table1[[#This Row],[SKU]],"-","_")</f>
        <v>TVGP_M01_0401_DOM_G</v>
      </c>
      <c r="F178" s="9">
        <f>VLOOKUP(A178,product_IDs!$A$2:$D$3000,2,FALSE)</f>
        <v>87611</v>
      </c>
      <c r="G178" s="9" t="str">
        <v>TVGP-M01-0401-DOM-G</v>
      </c>
    </row>
    <row r="179" spans="1:7" ht="48" customHeight="1" x14ac:dyDescent="0.25">
      <c r="A179" s="9" t="s">
        <v>4431</v>
      </c>
      <c r="B179" s="9" t="s">
        <v>4289</v>
      </c>
      <c r="C179" s="9" t="s">
        <v>4536</v>
      </c>
      <c r="E179" s="9" t="str">
        <f>SUBSTITUTE(Table1[[#This Row],[SKU]],"-","_")</f>
        <v>TVGP_M01_0401_DOM_W</v>
      </c>
      <c r="F179" s="9">
        <f>VLOOKUP(A179,product_IDs!$A$2:$D$3000,2,FALSE)</f>
        <v>87616</v>
      </c>
      <c r="G179" s="9" t="str">
        <v>TVGP-M01-0401-DOM-W</v>
      </c>
    </row>
    <row r="180" spans="1:7" ht="48" customHeight="1" x14ac:dyDescent="0.25">
      <c r="A180" s="9" t="s">
        <v>4432</v>
      </c>
      <c r="B180" s="9" t="s">
        <v>4289</v>
      </c>
      <c r="C180" s="9" t="s">
        <v>33</v>
      </c>
      <c r="E180" s="9" t="str">
        <f>SUBSTITUTE(Table1[[#This Row],[SKU]],"-","_")</f>
        <v>TVGP_M01_0801_DOM_G</v>
      </c>
      <c r="F180" s="9">
        <f>VLOOKUP(A180,product_IDs!$A$2:$D$3000,2,FALSE)</f>
        <v>87621</v>
      </c>
      <c r="G180" s="9" t="str">
        <v>TVGP-M01-0801-DOM-G</v>
      </c>
    </row>
    <row r="181" spans="1:7" ht="48" customHeight="1" x14ac:dyDescent="0.25">
      <c r="A181" s="9" t="s">
        <v>4433</v>
      </c>
      <c r="B181" s="9" t="s">
        <v>4289</v>
      </c>
      <c r="C181" s="9" t="s">
        <v>4536</v>
      </c>
      <c r="E181" s="9" t="str">
        <f>SUBSTITUTE(Table1[[#This Row],[SKU]],"-","_")</f>
        <v>TVGP_M01_0801_DOM_W</v>
      </c>
      <c r="F181" s="9">
        <f>VLOOKUP(A181,product_IDs!$A$2:$D$3000,2,FALSE)</f>
        <v>87626</v>
      </c>
      <c r="G181" s="9" t="str">
        <v>TVGP-M01-0801-DOM-W</v>
      </c>
    </row>
    <row r="182" spans="1:7" ht="48" customHeight="1" x14ac:dyDescent="0.25">
      <c r="A182" s="9" t="s">
        <v>4434</v>
      </c>
      <c r="B182" s="9" t="s">
        <v>4289</v>
      </c>
      <c r="C182" s="9" t="s">
        <v>74</v>
      </c>
      <c r="E182" s="9" t="str">
        <f>SUBSTITUTE(Table1[[#This Row],[SKU]],"-","_")</f>
        <v>TVGP_M01_0202_DOM_G</v>
      </c>
      <c r="F182" s="9">
        <f>VLOOKUP(A182,product_IDs!$A$2:$D$3000,2,FALSE)</f>
        <v>87631</v>
      </c>
      <c r="G182" s="9" t="str">
        <v>TVGP-M01-0202-DOM-G</v>
      </c>
    </row>
    <row r="183" spans="1:7" ht="48" customHeight="1" x14ac:dyDescent="0.25">
      <c r="A183" s="9" t="s">
        <v>4435</v>
      </c>
      <c r="B183" s="9" t="s">
        <v>4289</v>
      </c>
      <c r="C183" s="9" t="s">
        <v>4517</v>
      </c>
      <c r="E183" s="9" t="str">
        <f>SUBSTITUTE(Table1[[#This Row],[SKU]],"-","_")</f>
        <v>TVGP_M01_0202_DOM_W</v>
      </c>
      <c r="F183" s="9">
        <f>VLOOKUP(A183,product_IDs!$A$2:$D$3000,2,FALSE)</f>
        <v>87636</v>
      </c>
      <c r="G183" s="9" t="str">
        <v>TVGP-M01-0202-DOM-W</v>
      </c>
    </row>
    <row r="184" spans="1:7" ht="48" customHeight="1" x14ac:dyDescent="0.25">
      <c r="A184" s="9" t="s">
        <v>4436</v>
      </c>
      <c r="B184" s="9" t="s">
        <v>4289</v>
      </c>
      <c r="C184" s="9" t="s">
        <v>74</v>
      </c>
      <c r="E184" s="9" t="str">
        <f>SUBSTITUTE(Table1[[#This Row],[SKU]],"-","_")</f>
        <v>TVGP_M01_0402_DOM_G</v>
      </c>
      <c r="F184" s="9">
        <f>VLOOKUP(A184,product_IDs!$A$2:$D$3000,2,FALSE)</f>
        <v>87641</v>
      </c>
      <c r="G184" s="9" t="str">
        <v>TVGP-M01-0402-DOM-G</v>
      </c>
    </row>
    <row r="185" spans="1:7" ht="48" customHeight="1" x14ac:dyDescent="0.25">
      <c r="A185" s="9" t="s">
        <v>4437</v>
      </c>
      <c r="B185" s="9" t="s">
        <v>4289</v>
      </c>
      <c r="C185" s="9" t="s">
        <v>4517</v>
      </c>
      <c r="E185" s="9" t="str">
        <f>SUBSTITUTE(Table1[[#This Row],[SKU]],"-","_")</f>
        <v>TVGP_M01_0402_DOM_W</v>
      </c>
      <c r="F185" s="9">
        <f>VLOOKUP(A185,product_IDs!$A$2:$D$3000,2,FALSE)</f>
        <v>87646</v>
      </c>
      <c r="G185" s="9" t="str">
        <v>TVGP-M01-0402-DOM-W</v>
      </c>
    </row>
    <row r="186" spans="1:7" ht="48" customHeight="1" x14ac:dyDescent="0.25">
      <c r="A186" s="9" t="s">
        <v>4438</v>
      </c>
      <c r="B186" s="9" t="s">
        <v>4289</v>
      </c>
      <c r="C186" s="9" t="s">
        <v>74</v>
      </c>
      <c r="E186" s="9" t="str">
        <f>SUBSTITUTE(Table1[[#This Row],[SKU]],"-","_")</f>
        <v>TVGP_M01_0802_DOM_G</v>
      </c>
      <c r="F186" s="9">
        <f>VLOOKUP(A186,product_IDs!$A$2:$D$3000,2,FALSE)</f>
        <v>87651</v>
      </c>
      <c r="G186" s="9" t="str">
        <v>TVGP-M01-0802-DOM-G</v>
      </c>
    </row>
    <row r="187" spans="1:7" ht="48" customHeight="1" x14ac:dyDescent="0.25">
      <c r="A187" s="9" t="s">
        <v>4439</v>
      </c>
      <c r="B187" s="9" t="s">
        <v>4289</v>
      </c>
      <c r="C187" s="9" t="s">
        <v>4517</v>
      </c>
      <c r="E187" s="9" t="str">
        <f>SUBSTITUTE(Table1[[#This Row],[SKU]],"-","_")</f>
        <v>TVGP_M01_0802_DOM_W</v>
      </c>
      <c r="F187" s="9">
        <f>VLOOKUP(A187,product_IDs!$A$2:$D$3000,2,FALSE)</f>
        <v>87656</v>
      </c>
      <c r="G187" s="9" t="str">
        <v>TVGP-M01-0802-DOM-W</v>
      </c>
    </row>
    <row r="188" spans="1:7" ht="48" customHeight="1" x14ac:dyDescent="0.25">
      <c r="A188" s="9" t="s">
        <v>4440</v>
      </c>
      <c r="B188" s="9" t="s">
        <v>4289</v>
      </c>
      <c r="C188" s="9" t="s">
        <v>92</v>
      </c>
      <c r="E188" s="9" t="str">
        <f>SUBSTITUTE(Table1[[#This Row],[SKU]],"-","_")</f>
        <v>TVGP_M01_0201_TUR_G</v>
      </c>
      <c r="F188" s="9">
        <f>VLOOKUP(A188,product_IDs!$A$2:$D$3000,2,FALSE)</f>
        <v>87661</v>
      </c>
      <c r="G188" s="9" t="str">
        <v>TVGP-M01-0201-TUR-G</v>
      </c>
    </row>
    <row r="189" spans="1:7" ht="48" customHeight="1" x14ac:dyDescent="0.25">
      <c r="A189" s="9" t="s">
        <v>4441</v>
      </c>
      <c r="B189" s="9" t="s">
        <v>4289</v>
      </c>
      <c r="C189" s="48" t="s">
        <v>4409</v>
      </c>
      <c r="E189" s="9" t="str">
        <f>SUBSTITUTE(Table1[[#This Row],[SKU]],"-","_")</f>
        <v>TVGP_M01_0201_TUR_W</v>
      </c>
      <c r="F189" s="9">
        <f>VLOOKUP(A189,product_IDs!$A$2:$D$3000,2,FALSE)</f>
        <v>87666</v>
      </c>
      <c r="G189" s="9" t="str">
        <v>TVGP-M01-0201-TUR-W</v>
      </c>
    </row>
    <row r="190" spans="1:7" ht="48" customHeight="1" x14ac:dyDescent="0.25">
      <c r="A190" s="9" t="s">
        <v>4442</v>
      </c>
      <c r="B190" s="9" t="s">
        <v>4289</v>
      </c>
      <c r="C190" s="48" t="s">
        <v>4410</v>
      </c>
      <c r="E190" s="9" t="str">
        <f>SUBSTITUTE(Table1[[#This Row],[SKU]],"-","_")</f>
        <v>TVGP_M01_0201_TUR_B</v>
      </c>
      <c r="F190" s="9">
        <f>VLOOKUP(A190,product_IDs!$A$2:$D$3000,2,FALSE)</f>
        <v>87671</v>
      </c>
      <c r="G190" s="9" t="str">
        <v>TVGP-M01-0201-TUR-B</v>
      </c>
    </row>
    <row r="191" spans="1:7" ht="48" customHeight="1" x14ac:dyDescent="0.25">
      <c r="A191" s="9" t="s">
        <v>4443</v>
      </c>
      <c r="B191" s="9" t="s">
        <v>4289</v>
      </c>
      <c r="C191" s="48" t="s">
        <v>92</v>
      </c>
      <c r="E191" s="9" t="str">
        <f>SUBSTITUTE(Table1[[#This Row],[SKU]],"-","_")</f>
        <v>TVGP_M01_0401_TUR_G</v>
      </c>
      <c r="F191" s="9">
        <f>VLOOKUP(A191,product_IDs!$A$2:$D$3000,2,FALSE)</f>
        <v>87676</v>
      </c>
      <c r="G191" s="9" t="str">
        <v>TVGP-M01-0401-TUR-G</v>
      </c>
    </row>
    <row r="192" spans="1:7" ht="48" customHeight="1" x14ac:dyDescent="0.25">
      <c r="A192" s="9" t="s">
        <v>4444</v>
      </c>
      <c r="B192" s="9" t="s">
        <v>4289</v>
      </c>
      <c r="C192" s="48" t="s">
        <v>4409</v>
      </c>
      <c r="E192" s="9" t="str">
        <f>SUBSTITUTE(Table1[[#This Row],[SKU]],"-","_")</f>
        <v>TVGP_M01_0401_TUR_W</v>
      </c>
      <c r="F192" s="9">
        <f>VLOOKUP(A192,product_IDs!$A$2:$D$3000,2,FALSE)</f>
        <v>87681</v>
      </c>
      <c r="G192" s="9" t="str">
        <v>TVGP-M01-0401-TUR-W</v>
      </c>
    </row>
    <row r="193" spans="1:7" ht="48" customHeight="1" x14ac:dyDescent="0.25">
      <c r="A193" s="9" t="s">
        <v>4445</v>
      </c>
      <c r="B193" s="9" t="s">
        <v>4289</v>
      </c>
      <c r="C193" s="48" t="s">
        <v>4410</v>
      </c>
      <c r="E193" s="9" t="str">
        <f>SUBSTITUTE(Table1[[#This Row],[SKU]],"-","_")</f>
        <v>TVGP_M01_0401_TUR_B</v>
      </c>
      <c r="F193" s="9">
        <f>VLOOKUP(A193,product_IDs!$A$2:$D$3000,2,FALSE)</f>
        <v>87686</v>
      </c>
      <c r="G193" s="9" t="str">
        <v>TVGP-M01-0401-TUR-B</v>
      </c>
    </row>
    <row r="194" spans="1:7" ht="48" customHeight="1" x14ac:dyDescent="0.25">
      <c r="A194" s="9" t="s">
        <v>4446</v>
      </c>
      <c r="B194" s="9" t="s">
        <v>4289</v>
      </c>
      <c r="C194" s="9" t="s">
        <v>92</v>
      </c>
      <c r="E194" s="9" t="str">
        <f>SUBSTITUTE(Table1[[#This Row],[SKU]],"-","_")</f>
        <v>TVGP_M01_0801_TUR_G</v>
      </c>
      <c r="F194" s="9">
        <f>VLOOKUP(A194,product_IDs!$A$2:$D$3000,2,FALSE)</f>
        <v>87691</v>
      </c>
      <c r="G194" s="9" t="str">
        <v>TVGP-M01-0801-TUR-G</v>
      </c>
    </row>
    <row r="195" spans="1:7" ht="48" customHeight="1" x14ac:dyDescent="0.25">
      <c r="A195" s="9" t="s">
        <v>4447</v>
      </c>
      <c r="B195" s="9" t="s">
        <v>4289</v>
      </c>
      <c r="C195" s="9" t="s">
        <v>101</v>
      </c>
      <c r="E195" s="9" t="str">
        <f>SUBSTITUTE(Table1[[#This Row],[SKU]],"-","_")</f>
        <v>TVGP_M01_0202_TUR_G</v>
      </c>
      <c r="F195" s="9">
        <f>VLOOKUP(A195,product_IDs!$A$2:$D$3000,2,FALSE)</f>
        <v>87696</v>
      </c>
      <c r="G195" s="9" t="str">
        <v>TVGP-M01-0202-TUR-G</v>
      </c>
    </row>
    <row r="196" spans="1:7" ht="48" customHeight="1" x14ac:dyDescent="0.25">
      <c r="A196" s="9" t="s">
        <v>4448</v>
      </c>
      <c r="B196" s="9" t="s">
        <v>4289</v>
      </c>
      <c r="C196" s="9" t="s">
        <v>101</v>
      </c>
      <c r="E196" s="9" t="str">
        <f>SUBSTITUTE(Table1[[#This Row],[SKU]],"-","_")</f>
        <v>TVGP_M01_0402_TUR_G</v>
      </c>
      <c r="F196" s="9">
        <f>VLOOKUP(A196,product_IDs!$A$2:$D$3000,2,FALSE)</f>
        <v>87701</v>
      </c>
      <c r="G196" s="9" t="str">
        <v>TVGP-M01-0402-TUR-G</v>
      </c>
    </row>
    <row r="197" spans="1:7" ht="48" customHeight="1" x14ac:dyDescent="0.25">
      <c r="A197" s="9" t="s">
        <v>4449</v>
      </c>
      <c r="B197" s="9" t="s">
        <v>4289</v>
      </c>
      <c r="C197" s="48" t="s">
        <v>4411</v>
      </c>
      <c r="E197" s="9" t="str">
        <f>SUBSTITUTE(Table1[[#This Row],[SKU]],"-","_")</f>
        <v>TVGP_M01_0402_TUR_W</v>
      </c>
      <c r="F197" s="9">
        <f>VLOOKUP(A197,product_IDs!$A$2:$D$3000,2,FALSE)</f>
        <v>87706</v>
      </c>
      <c r="G197" s="9" t="str">
        <v>TVGP-M01-0402-TUR-W</v>
      </c>
    </row>
    <row r="198" spans="1:7" ht="48" customHeight="1" x14ac:dyDescent="0.25">
      <c r="A198" s="9" t="s">
        <v>4450</v>
      </c>
      <c r="B198" s="9" t="s">
        <v>4289</v>
      </c>
      <c r="C198" s="9" t="s">
        <v>101</v>
      </c>
      <c r="E198" s="9" t="str">
        <f>SUBSTITUTE(Table1[[#This Row],[SKU]],"-","_")</f>
        <v>TVGP_M01_0802_TUR_G</v>
      </c>
      <c r="F198" s="9">
        <f>VLOOKUP(A198,product_IDs!$A$2:$D$3000,2,FALSE)</f>
        <v>87711</v>
      </c>
      <c r="G198" s="9" t="str">
        <v>TVGP-M01-0802-TUR-G</v>
      </c>
    </row>
    <row r="199" spans="1:7" ht="48" customHeight="1" x14ac:dyDescent="0.25">
      <c r="A199" s="9" t="s">
        <v>4451</v>
      </c>
      <c r="B199" s="9" t="s">
        <v>4289</v>
      </c>
      <c r="C199" s="9" t="s">
        <v>107</v>
      </c>
      <c r="E199" s="9" t="str">
        <f>SUBSTITUTE(Table1[[#This Row],[SKU]],"-","_")</f>
        <v>TVGP_M01_0201_WED_G</v>
      </c>
      <c r="F199" s="9">
        <f>VLOOKUP(A199,product_IDs!$A$2:$D$3000,2,FALSE)</f>
        <v>87776</v>
      </c>
      <c r="G199" s="9" t="str">
        <v>TVGP-M01-0201-WED-G</v>
      </c>
    </row>
    <row r="200" spans="1:7" ht="48" customHeight="1" x14ac:dyDescent="0.25">
      <c r="A200" s="9" t="s">
        <v>4452</v>
      </c>
      <c r="B200" s="9" t="s">
        <v>4289</v>
      </c>
      <c r="C200" s="9" t="s">
        <v>107</v>
      </c>
      <c r="E200" s="9" t="str">
        <f>SUBSTITUTE(Table1[[#This Row],[SKU]],"-","_")</f>
        <v>TVGP_M01_0401_WED_G</v>
      </c>
      <c r="F200" s="9">
        <f>VLOOKUP(A200,product_IDs!$A$2:$D$3000,2,FALSE)</f>
        <v>87781</v>
      </c>
      <c r="G200" s="9" t="str">
        <v>TVGP-M01-0401-WED-G</v>
      </c>
    </row>
    <row r="201" spans="1:7" ht="48" customHeight="1" x14ac:dyDescent="0.25">
      <c r="A201" s="9" t="s">
        <v>4453</v>
      </c>
      <c r="B201" s="9" t="s">
        <v>4289</v>
      </c>
      <c r="C201" s="48" t="s">
        <v>4407</v>
      </c>
      <c r="E201" s="9" t="str">
        <f>SUBSTITUTE(Table1[[#This Row],[SKU]],"-","_")</f>
        <v>TVGP_M01_0401_WED_W</v>
      </c>
      <c r="F201" s="9">
        <f>VLOOKUP(A201,product_IDs!$A$2:$D$3000,2,FALSE)</f>
        <v>87786</v>
      </c>
      <c r="G201" s="9" t="str">
        <v>TVGP-M01-0401-WED-W</v>
      </c>
    </row>
    <row r="202" spans="1:7" ht="48" customHeight="1" x14ac:dyDescent="0.25">
      <c r="A202" s="9" t="s">
        <v>4454</v>
      </c>
      <c r="B202" s="9" t="s">
        <v>4289</v>
      </c>
      <c r="C202" s="48" t="s">
        <v>4408</v>
      </c>
      <c r="E202" s="9" t="str">
        <f>SUBSTITUTE(Table1[[#This Row],[SKU]],"-","_")</f>
        <v>TVGP_M01_0401_WED_B</v>
      </c>
      <c r="F202" s="9">
        <f>VLOOKUP(A202,product_IDs!$A$2:$D$3000,2,FALSE)</f>
        <v>87791</v>
      </c>
      <c r="G202" s="9" t="str">
        <v>TVGP-M01-0401-WED-B</v>
      </c>
    </row>
    <row r="203" spans="1:7" ht="48" customHeight="1" x14ac:dyDescent="0.25">
      <c r="A203" s="9" t="s">
        <v>4455</v>
      </c>
      <c r="B203" s="9" t="s">
        <v>4289</v>
      </c>
      <c r="C203" s="9" t="s">
        <v>105</v>
      </c>
      <c r="E203" s="9" t="str">
        <f>SUBSTITUTE(Table1[[#This Row],[SKU]],"-","_")</f>
        <v>TVTH_S01_0004_BUL_G</v>
      </c>
      <c r="F203" s="9">
        <f>VLOOKUP(A203,product_IDs!$A$2:$D$3000,2,FALSE)</f>
        <v>87336</v>
      </c>
      <c r="G203" s="9" t="str">
        <v>TVTH-S01-0004-BUL-G</v>
      </c>
    </row>
    <row r="204" spans="1:7" ht="48" customHeight="1" x14ac:dyDescent="0.25">
      <c r="A204" s="9" t="s">
        <v>4456</v>
      </c>
      <c r="B204" s="9" t="s">
        <v>4289</v>
      </c>
      <c r="C204" s="9" t="s">
        <v>105</v>
      </c>
      <c r="E204" s="9" t="str">
        <f>SUBSTITUTE(Table1[[#This Row],[SKU]],"-","_")</f>
        <v>TVTH_S01_0001_BUL_G</v>
      </c>
      <c r="F204" s="9">
        <f>VLOOKUP(A204,product_IDs!$A$2:$D$3000,2,FALSE)</f>
        <v>87866</v>
      </c>
      <c r="G204" s="9" t="str">
        <v>TVTH-S01-0001-BUL-G</v>
      </c>
    </row>
    <row r="205" spans="1:7" ht="48" customHeight="1" x14ac:dyDescent="0.25">
      <c r="A205" s="9" t="s">
        <v>4457</v>
      </c>
      <c r="B205" s="9" t="s">
        <v>4289</v>
      </c>
      <c r="C205" s="9" t="s">
        <v>105</v>
      </c>
      <c r="E205" s="9" t="str">
        <f>SUBSTITUTE(Table1[[#This Row],[SKU]],"-","_")</f>
        <v>TVTH_S01_0002_BUL_G</v>
      </c>
      <c r="F205" s="9">
        <f>VLOOKUP(A205,product_IDs!$A$2:$D$3000,2,FALSE)</f>
        <v>87871</v>
      </c>
      <c r="G205" s="9" t="str">
        <v>TVTH-S01-0002-BUL-G</v>
      </c>
    </row>
    <row r="206" spans="1:7" ht="48" customHeight="1" x14ac:dyDescent="0.25">
      <c r="A206" s="9" t="s">
        <v>4458</v>
      </c>
      <c r="B206" s="9" t="s">
        <v>4289</v>
      </c>
      <c r="C206" s="9" t="s">
        <v>105</v>
      </c>
      <c r="E206" s="9" t="str">
        <f>SUBSTITUTE(Table1[[#This Row],[SKU]],"-","_")</f>
        <v>TVTH_S01_0003_BUL_G</v>
      </c>
      <c r="F206" s="9">
        <f>VLOOKUP(A206,product_IDs!$A$2:$D$3000,2,FALSE)</f>
        <v>87876</v>
      </c>
      <c r="G206" s="9" t="str">
        <v>TVTH-S01-0003-BUL-G</v>
      </c>
    </row>
    <row r="207" spans="1:7" ht="48" customHeight="1" x14ac:dyDescent="0.25">
      <c r="A207" s="9" t="s">
        <v>4459</v>
      </c>
      <c r="B207" s="9" t="s">
        <v>4289</v>
      </c>
      <c r="C207" s="9" t="s">
        <v>101</v>
      </c>
      <c r="E207" s="9" t="str">
        <f>SUBSTITUTE(Table1[[#This Row],[SKU]],"-","_")</f>
        <v>TVTH_S01_0001_TUR_G</v>
      </c>
      <c r="F207" s="9">
        <f>VLOOKUP(A207,product_IDs!$A$2:$D$3000,2,FALSE)</f>
        <v>87986</v>
      </c>
      <c r="G207" s="9" t="str">
        <v>TVTH-S01-0001-TUR-G</v>
      </c>
    </row>
    <row r="208" spans="1:7" ht="48" customHeight="1" x14ac:dyDescent="0.25">
      <c r="A208" s="9" t="s">
        <v>4460</v>
      </c>
      <c r="B208" s="9" t="s">
        <v>4289</v>
      </c>
      <c r="C208" s="9" t="s">
        <v>101</v>
      </c>
      <c r="E208" s="9" t="str">
        <f>SUBSTITUTE(Table1[[#This Row],[SKU]],"-","_")</f>
        <v>TVTH_S01_0002_TUR_G</v>
      </c>
      <c r="F208" s="9">
        <f>VLOOKUP(A208,product_IDs!$A$2:$D$3000,2,FALSE)</f>
        <v>87886</v>
      </c>
      <c r="G208" s="9" t="str">
        <v>TVTH-S01-0002-TUR-G</v>
      </c>
    </row>
    <row r="209" spans="1:7" ht="48" customHeight="1" x14ac:dyDescent="0.25">
      <c r="A209" s="9" t="s">
        <v>4461</v>
      </c>
      <c r="B209" s="9" t="s">
        <v>4289</v>
      </c>
      <c r="C209" s="9" t="s">
        <v>101</v>
      </c>
      <c r="E209" s="9" t="str">
        <f>SUBSTITUTE(Table1[[#This Row],[SKU]],"-","_")</f>
        <v>TVTH_S01_0003_TUR_G</v>
      </c>
      <c r="F209" s="9">
        <f>VLOOKUP(A209,product_IDs!$A$2:$D$3000,2,FALSE)</f>
        <v>87881</v>
      </c>
      <c r="G209" s="9" t="str">
        <v>TVTH-S01-0003-TUR-G</v>
      </c>
    </row>
    <row r="210" spans="1:7" ht="48" customHeight="1" x14ac:dyDescent="0.25">
      <c r="A210" s="9" t="s">
        <v>4462</v>
      </c>
      <c r="B210" s="9" t="s">
        <v>4289</v>
      </c>
      <c r="C210" s="9" t="s">
        <v>4563</v>
      </c>
      <c r="E210" s="9" t="str">
        <f>SUBSTITUTE(Table1[[#This Row],[SKU]],"-","_")</f>
        <v>TVGP_M01_0201_PTZ_G</v>
      </c>
      <c r="F210" s="9">
        <f>VLOOKUP(A210,product_IDs!$A$2:$D$3000,2,FALSE)</f>
        <v>87816</v>
      </c>
      <c r="G210" s="9" t="str">
        <v>TVGP-M01-0201-PTZ-G</v>
      </c>
    </row>
    <row r="211" spans="1:7" ht="48" customHeight="1" x14ac:dyDescent="0.25">
      <c r="A211" s="9" t="s">
        <v>4464</v>
      </c>
      <c r="B211" s="9" t="s">
        <v>4289</v>
      </c>
      <c r="C211" s="9" t="s">
        <v>4562</v>
      </c>
      <c r="E211" s="9" t="str">
        <f>SUBSTITUTE(Table1[[#This Row],[SKU]],"-","_")</f>
        <v>TVGP_M01_0402_PTZ_G</v>
      </c>
      <c r="F211" s="9">
        <f>VLOOKUP(A211,product_IDs!$A$2:$D$3000,2,FALSE)</f>
        <v>87826</v>
      </c>
      <c r="G211" s="9" t="str">
        <v>TVGP-M01-0402-PTZ-G</v>
      </c>
    </row>
    <row r="212" spans="1:7" ht="48" customHeight="1" x14ac:dyDescent="0.25">
      <c r="A212" s="9" t="s">
        <v>4463</v>
      </c>
      <c r="B212" s="9" t="s">
        <v>4289</v>
      </c>
      <c r="C212" s="9" t="s">
        <v>4549</v>
      </c>
      <c r="E212" s="9" t="str">
        <f>SUBSTITUTE(Table1[[#This Row],[SKU]],"-","_")</f>
        <v>TVGP_M01_0401_PTZ_G</v>
      </c>
      <c r="F212" s="9">
        <f>VLOOKUP(A212,product_IDs!$A$2:$D$3000,2,FALSE)</f>
        <v>87821</v>
      </c>
      <c r="G212" s="9" t="str">
        <v>TVGP-M01-0401-PTZ-G</v>
      </c>
    </row>
    <row r="213" spans="1:7" ht="48" customHeight="1" x14ac:dyDescent="0.25">
      <c r="A213" s="9" t="s">
        <v>4465</v>
      </c>
      <c r="B213" s="9" t="s">
        <v>4289</v>
      </c>
      <c r="C213" s="9" t="s">
        <v>4549</v>
      </c>
      <c r="E213" s="9" t="str">
        <f>SUBSTITUTE(Table1[[#This Row],[SKU]],"-","_")</f>
        <v>TVGP_M01_0403_PTZ_G</v>
      </c>
      <c r="F213" s="9">
        <f>VLOOKUP(A213,product_IDs!$A$2:$D$3000,2,FALSE)</f>
        <v>87831</v>
      </c>
      <c r="G213" s="9" t="str">
        <v>TVGP-M01-0403-PTZ-G</v>
      </c>
    </row>
    <row r="214" spans="1:7" ht="48" customHeight="1" x14ac:dyDescent="0.25">
      <c r="A214" s="9" t="s">
        <v>4466</v>
      </c>
      <c r="B214" s="9" t="s">
        <v>4289</v>
      </c>
      <c r="C214" s="9" t="s">
        <v>4568</v>
      </c>
      <c r="E214" s="9" t="str">
        <f>SUBSTITUTE(Table1[[#This Row],[SKU]],"-","_")</f>
        <v>TVGP_P01_0201_PTZ_G</v>
      </c>
      <c r="F214" s="9">
        <f>VLOOKUP(A214,product_IDs!$A$2:$D$3000,2,FALSE)</f>
        <v>88091</v>
      </c>
      <c r="G214" s="9" t="str">
        <v>TVGP-P01-0201-PTZ-G</v>
      </c>
    </row>
    <row r="215" spans="1:7" ht="48" customHeight="1" x14ac:dyDescent="0.25">
      <c r="A215" s="9" t="s">
        <v>4467</v>
      </c>
      <c r="B215" s="9" t="s">
        <v>4289</v>
      </c>
      <c r="C215" s="9" t="s">
        <v>4568</v>
      </c>
      <c r="E215" s="9" t="str">
        <f>SUBSTITUTE(Table1[[#This Row],[SKU]],"-","_")</f>
        <v>TVGP_P01_0401_PTZ_G</v>
      </c>
      <c r="F215" s="9">
        <f>VLOOKUP(A215,product_IDs!$A$2:$D$3000,2,FALSE)</f>
        <v>88086</v>
      </c>
      <c r="G215" s="9" t="str">
        <v>TVGP-P01-0401-PTZ-G</v>
      </c>
    </row>
    <row r="216" spans="1:7" ht="48" customHeight="1" x14ac:dyDescent="0.25">
      <c r="A216" s="9" t="s">
        <v>4579</v>
      </c>
      <c r="B216" s="9" t="s">
        <v>4289</v>
      </c>
      <c r="C216" s="9" t="s">
        <v>62</v>
      </c>
      <c r="E216" s="9" t="str">
        <f>SUBSTITUTE(Table1[[#This Row],[SKU]],"-","_")</f>
        <v>TVLP_S01_0401_BUL_G</v>
      </c>
      <c r="F216" s="9">
        <f>VLOOKUP(A216,product_IDs!$A$2:$D$3000,2,FALSE)</f>
        <v>88376</v>
      </c>
      <c r="G216" s="9" t="str">
        <v>TVLP-S01-0401-BUL-G</v>
      </c>
    </row>
    <row r="217" spans="1:7" ht="48" customHeight="1" x14ac:dyDescent="0.25">
      <c r="A217" s="9" t="s">
        <v>4580</v>
      </c>
      <c r="B217" s="9" t="s">
        <v>4289</v>
      </c>
      <c r="C217" s="9" t="s">
        <v>62</v>
      </c>
      <c r="E217" s="9" t="str">
        <f>SUBSTITUTE(Table1[[#This Row],[SKU]],"-","_")</f>
        <v>TVLP_S01_0402_BUL_G</v>
      </c>
      <c r="F217" s="9">
        <f>VLOOKUP(A217,product_IDs!$A$2:$D$3000,2,FALSE)</f>
        <v>88381</v>
      </c>
      <c r="G217" s="9" t="str">
        <v>TVLP-S01-0402-BUL-G</v>
      </c>
    </row>
    <row r="218" spans="1:7" ht="48" customHeight="1" x14ac:dyDescent="0.25">
      <c r="A218" s="9" t="s">
        <v>4588</v>
      </c>
      <c r="B218" s="9" t="s">
        <v>4289</v>
      </c>
      <c r="C218" s="9" t="s">
        <v>9</v>
      </c>
      <c r="E218" s="9" t="str">
        <f>SUBSTITUTE(Table1[[#This Row],[SKU]],"-","_")</f>
        <v>TVPA_S01_0601_360_G</v>
      </c>
      <c r="F218" s="9">
        <f>VLOOKUP(A218,product_IDs!$A$2:$D$3000,2,FALSE)</f>
        <v>88586</v>
      </c>
      <c r="G218" s="9" t="str">
        <v>TVPA-S01-0601-360-G</v>
      </c>
    </row>
    <row r="219" spans="1:7" ht="48" customHeight="1" x14ac:dyDescent="0.25">
      <c r="A219" s="9" t="s">
        <v>4589</v>
      </c>
      <c r="B219" s="9" t="s">
        <v>4289</v>
      </c>
      <c r="C219" s="9" t="s">
        <v>9</v>
      </c>
      <c r="E219" s="9" t="str">
        <f>SUBSTITUTE(Table1[[#This Row],[SKU]],"-","_")</f>
        <v>TVPA_S01_0602_360_G</v>
      </c>
      <c r="F219" s="9">
        <f>VLOOKUP(A219,product_IDs!$A$2:$D$3000,2,FALSE)</f>
        <v>88596</v>
      </c>
      <c r="G219" s="9" t="str">
        <v>TVPA-S01-0602-360-G</v>
      </c>
    </row>
    <row r="220" spans="1:7" ht="48" customHeight="1" x14ac:dyDescent="0.25">
      <c r="A220" s="9" t="s">
        <v>4590</v>
      </c>
      <c r="B220" s="9" t="s">
        <v>4289</v>
      </c>
      <c r="C220" s="9" t="s">
        <v>9</v>
      </c>
      <c r="E220" s="9" t="str">
        <f>SUBSTITUTE(Table1[[#This Row],[SKU]],"-","_")</f>
        <v>TVPA_S01_1201_360_G</v>
      </c>
      <c r="F220" s="9">
        <f>VLOOKUP(A220,product_IDs!$A$2:$D$3000,2,FALSE)</f>
        <v>88591</v>
      </c>
      <c r="G220" s="9" t="str">
        <v>TVPA-S01-1201-360-G</v>
      </c>
    </row>
    <row r="221" spans="1:7" ht="48" customHeight="1" x14ac:dyDescent="0.25">
      <c r="A221" s="9" t="s">
        <v>4591</v>
      </c>
      <c r="B221" s="9" t="s">
        <v>4289</v>
      </c>
      <c r="C221" s="9" t="s">
        <v>9</v>
      </c>
      <c r="E221" s="9" t="str">
        <f>SUBSTITUTE(Table1[[#This Row],[SKU]],"-","_")</f>
        <v>TVPA_S01_1202_360_G</v>
      </c>
      <c r="F221" s="9">
        <f>VLOOKUP(A221,product_IDs!$A$2:$D$3000,2,FALSE)</f>
        <v>88601</v>
      </c>
      <c r="G221" s="9" t="str">
        <v>TVPA-S01-1202-360-G</v>
      </c>
    </row>
    <row r="222" spans="1:7" ht="48" customHeight="1" x14ac:dyDescent="0.25">
      <c r="A222" s="9" t="s">
        <v>4607</v>
      </c>
      <c r="B222" s="9" t="s">
        <v>4289</v>
      </c>
      <c r="C222" s="9" t="s">
        <v>4633</v>
      </c>
      <c r="E222" s="9" t="str">
        <f>SUBSTITUTE(Table1[[#This Row],[SKU]],"-","_")</f>
        <v>TVFC_M01_0401_BUL_G</v>
      </c>
      <c r="F222" s="9">
        <f>VLOOKUP(A222,product_IDs!$A$2:$D$3000,2,FALSE)</f>
        <v>89436</v>
      </c>
      <c r="G222" s="9" t="str">
        <v>TVFC-M01-0401-BUL-G</v>
      </c>
    </row>
    <row r="223" spans="1:7" ht="48" customHeight="1" x14ac:dyDescent="0.25">
      <c r="A223" s="9" t="s">
        <v>4608</v>
      </c>
      <c r="B223" s="9" t="s">
        <v>4289</v>
      </c>
      <c r="C223" s="9" t="s">
        <v>25</v>
      </c>
      <c r="E223" s="9" t="str">
        <f>SUBSTITUTE(Table1[[#This Row],[SKU]],"-","_")</f>
        <v>TVFC_M01_0402_BUL_G</v>
      </c>
      <c r="F223" s="9">
        <f>VLOOKUP(A223,product_IDs!$A$2:$D$3000,2,FALSE)</f>
        <v>89501</v>
      </c>
      <c r="G223" s="9" t="str">
        <v>TVFC-M01-0402-BUL-G</v>
      </c>
    </row>
    <row r="224" spans="1:7" ht="48" customHeight="1" x14ac:dyDescent="0.25">
      <c r="A224" s="9" t="s">
        <v>4609</v>
      </c>
      <c r="B224" s="9" t="s">
        <v>4289</v>
      </c>
      <c r="C224" s="9" t="s">
        <v>25</v>
      </c>
      <c r="E224" s="9" t="str">
        <f>SUBSTITUTE(Table1[[#This Row],[SKU]],"-","_")</f>
        <v>TVFC_M01_0403_BUL_G</v>
      </c>
      <c r="F224" s="9">
        <f>VLOOKUP(A224,product_IDs!$A$2:$D$3000,2,FALSE)</f>
        <v>89506</v>
      </c>
      <c r="G224" s="9" t="str">
        <v>TVFC-M01-0403-BUL-G</v>
      </c>
    </row>
    <row r="225" spans="1:7" ht="48" customHeight="1" x14ac:dyDescent="0.25">
      <c r="A225" s="9" t="s">
        <v>4610</v>
      </c>
      <c r="B225" s="9" t="s">
        <v>4289</v>
      </c>
      <c r="C225" s="9" t="s">
        <v>25</v>
      </c>
      <c r="E225" s="9" t="str">
        <f>SUBSTITUTE(Table1[[#This Row],[SKU]],"-","_")</f>
        <v>TVFC_M01_0802_BUL_G</v>
      </c>
      <c r="F225" s="9">
        <f>VLOOKUP(A225,product_IDs!$A$2:$D$3000,2,FALSE)</f>
        <v>89511</v>
      </c>
      <c r="G225" s="9" t="str">
        <v>TVFC-M01-0802-BUL-G</v>
      </c>
    </row>
    <row r="226" spans="1:7" ht="48" customHeight="1" x14ac:dyDescent="0.25">
      <c r="A226" s="9" t="s">
        <v>4611</v>
      </c>
      <c r="B226" s="9" t="s">
        <v>4289</v>
      </c>
      <c r="C226" s="9" t="s">
        <v>4636</v>
      </c>
      <c r="E226" s="9" t="str">
        <f>SUBSTITUTE(Table1[[#This Row],[SKU]],"-","_")</f>
        <v>TVFC_M01_0401_DOM_G</v>
      </c>
      <c r="F226" s="9">
        <f>VLOOKUP(A226,product_IDs!$A$2:$D$3000,2,FALSE)</f>
        <v>89516</v>
      </c>
      <c r="G226" s="9" t="str">
        <v>TVFC-M01-0401-DOM-G</v>
      </c>
    </row>
    <row r="227" spans="1:7" ht="48" customHeight="1" x14ac:dyDescent="0.25">
      <c r="A227" s="9" t="s">
        <v>4612</v>
      </c>
      <c r="B227" s="9" t="s">
        <v>4289</v>
      </c>
      <c r="C227" s="9" t="s">
        <v>4636</v>
      </c>
      <c r="E227" s="9" t="str">
        <f>SUBSTITUTE(Table1[[#This Row],[SKU]],"-","_")</f>
        <v>TVFC_M01_0402_DOM_G</v>
      </c>
      <c r="F227" s="9">
        <f>VLOOKUP(A227,product_IDs!$A$2:$D$3000,2,FALSE)</f>
        <v>89521</v>
      </c>
      <c r="G227" s="9" t="str">
        <v>TVFC-M01-0402-DOM-G</v>
      </c>
    </row>
    <row r="228" spans="1:7" ht="48" customHeight="1" x14ac:dyDescent="0.25">
      <c r="A228" s="9" t="s">
        <v>4613</v>
      </c>
      <c r="B228" s="9" t="s">
        <v>4289</v>
      </c>
      <c r="C228" s="9" t="s">
        <v>4640</v>
      </c>
      <c r="E228" s="9" t="str">
        <f>SUBSTITUTE(Table1[[#This Row],[SKU]],"-","_")</f>
        <v>TVFC_M01_0403_DOM_G</v>
      </c>
      <c r="F228" s="9">
        <f>VLOOKUP(A228,product_IDs!$A$2:$D$3000,2,FALSE)</f>
        <v>89526</v>
      </c>
      <c r="G228" s="9" t="str">
        <v>TVFC-M01-0403-DOM-G</v>
      </c>
    </row>
    <row r="229" spans="1:7" ht="48" customHeight="1" x14ac:dyDescent="0.25">
      <c r="A229" s="9" t="s">
        <v>4614</v>
      </c>
      <c r="B229" s="9" t="s">
        <v>4289</v>
      </c>
      <c r="C229" s="9" t="s">
        <v>101</v>
      </c>
      <c r="E229" s="9" t="str">
        <f>SUBSTITUTE(Table1[[#This Row],[SKU]],"-","_")</f>
        <v>TVFC_M01_0401_TUR_G</v>
      </c>
      <c r="F229" s="9">
        <f>VLOOKUP(A229,product_IDs!$A$2:$D$3000,2,FALSE)</f>
        <v>89531</v>
      </c>
      <c r="G229" s="9" t="str">
        <v>TVFC-M01-0401-TUR-G</v>
      </c>
    </row>
    <row r="230" spans="1:7" ht="48" customHeight="1" x14ac:dyDescent="0.25">
      <c r="A230" s="9" t="s">
        <v>4615</v>
      </c>
      <c r="B230" s="9" t="s">
        <v>4289</v>
      </c>
      <c r="C230" s="9" t="s">
        <v>101</v>
      </c>
      <c r="E230" s="9" t="str">
        <f>SUBSTITUTE(Table1[[#This Row],[SKU]],"-","_")</f>
        <v>TVFC_M01_0402_TUR_G</v>
      </c>
      <c r="F230" s="9">
        <f>VLOOKUP(A230,product_IDs!$A$2:$D$3000,2,FALSE)</f>
        <v>89536</v>
      </c>
      <c r="G230" s="9" t="str">
        <v>TVFC-M01-0402-TUR-G</v>
      </c>
    </row>
    <row r="231" spans="1:7" ht="48" customHeight="1" x14ac:dyDescent="0.25">
      <c r="A231" s="9" t="s">
        <v>4616</v>
      </c>
      <c r="B231" s="9" t="s">
        <v>4289</v>
      </c>
      <c r="C231" s="9" t="s">
        <v>101</v>
      </c>
      <c r="E231" s="9" t="str">
        <f>SUBSTITUTE(Table1[[#This Row],[SKU]],"-","_")</f>
        <v>TVFC_M01_0802_TUR_G</v>
      </c>
      <c r="F231" s="9">
        <f>VLOOKUP(A231,product_IDs!$A$2:$D$3000,2,FALSE)</f>
        <v>89541</v>
      </c>
      <c r="G231" s="9" t="str">
        <v>TVFC-M01-0802-TUR-G</v>
      </c>
    </row>
    <row r="232" spans="1:7" ht="48" customHeight="1" x14ac:dyDescent="0.25">
      <c r="A232" s="9" t="s">
        <v>4617</v>
      </c>
      <c r="B232" s="9" t="s">
        <v>4289</v>
      </c>
      <c r="C232" s="9" t="s">
        <v>4641</v>
      </c>
      <c r="E232" s="9" t="str">
        <f>SUBSTITUTE(Table1[[#This Row],[SKU]],"-","_")</f>
        <v>TVFC_M01_0401_WED_G</v>
      </c>
      <c r="F232" s="9">
        <f>VLOOKUP(A232,product_IDs!$A$2:$D$3000,2,FALSE)</f>
        <v>89546</v>
      </c>
      <c r="G232" s="9" t="str">
        <v>TVFC-M01-0401-WED-G</v>
      </c>
    </row>
    <row r="233" spans="1:7" ht="48" customHeight="1" x14ac:dyDescent="0.25">
      <c r="A233" s="9" t="s">
        <v>4650</v>
      </c>
      <c r="B233" s="9" t="s">
        <v>4289</v>
      </c>
      <c r="C233" s="9" t="s">
        <v>25</v>
      </c>
      <c r="E233" s="9" t="str">
        <f>SUBSTITUTE(Table1[[#This Row],[SKU]],"-","_")</f>
        <v>TVGP_P01_0401_BUL_G</v>
      </c>
      <c r="F233" s="9">
        <f>VLOOKUP(A233,product_IDs!$A$2:$D$3000,2,FALSE)</f>
        <v>89661</v>
      </c>
      <c r="G233" s="9" t="str">
        <v>TVGP-P01-0401-BUL-G</v>
      </c>
    </row>
    <row r="234" spans="1:7" ht="48" customHeight="1" x14ac:dyDescent="0.25">
      <c r="A234" s="9" t="s">
        <v>4651</v>
      </c>
      <c r="B234" s="9" t="s">
        <v>4289</v>
      </c>
      <c r="C234" s="9" t="s">
        <v>25</v>
      </c>
      <c r="E234" s="9" t="str">
        <f>SUBSTITUTE(Table1[[#This Row],[SKU]],"-","_")</f>
        <v>TVGP_P01_0402_BUL_G</v>
      </c>
      <c r="F234" s="9">
        <f>VLOOKUP(A234,product_IDs!$A$2:$D$3000,2,FALSE)</f>
        <v>89671</v>
      </c>
      <c r="G234" s="9" t="str">
        <v>TVGP-P01-0402-BUL-G</v>
      </c>
    </row>
    <row r="235" spans="1:7" ht="48" customHeight="1" x14ac:dyDescent="0.25">
      <c r="A235" s="9" t="s">
        <v>4652</v>
      </c>
      <c r="B235" s="9" t="s">
        <v>4289</v>
      </c>
      <c r="C235" s="9" t="s">
        <v>25</v>
      </c>
      <c r="E235" s="9" t="str">
        <f>SUBSTITUTE(Table1[[#This Row],[SKU]],"-","_")</f>
        <v>TVGP_P01_0801_BUL_G</v>
      </c>
      <c r="F235" s="9">
        <f>VLOOKUP(A235,product_IDs!$A$2:$D$3000,2,FALSE)</f>
        <v>89681</v>
      </c>
      <c r="G235" s="9" t="str">
        <v>TVGP-P01-0801-BUL-G</v>
      </c>
    </row>
    <row r="236" spans="1:7" ht="48" customHeight="1" x14ac:dyDescent="0.25">
      <c r="A236" s="9" t="s">
        <v>4653</v>
      </c>
      <c r="B236" s="9" t="s">
        <v>4289</v>
      </c>
      <c r="C236" s="9" t="s">
        <v>25</v>
      </c>
      <c r="E236" s="9" t="str">
        <f>SUBSTITUTE(Table1[[#This Row],[SKU]],"-","_")</f>
        <v>TVGP_P01_0802_BUL_G</v>
      </c>
      <c r="F236" s="9">
        <f>VLOOKUP(A236,product_IDs!$A$2:$D$3000,2,FALSE)</f>
        <v>89676</v>
      </c>
      <c r="G236" s="9" t="str">
        <v>TVGP-P01-0802-BUL-G</v>
      </c>
    </row>
    <row r="237" spans="1:7" ht="48" customHeight="1" x14ac:dyDescent="0.25">
      <c r="A237" s="9" t="s">
        <v>4654</v>
      </c>
      <c r="B237" s="9" t="s">
        <v>4289</v>
      </c>
      <c r="C237" s="9" t="s">
        <v>87</v>
      </c>
      <c r="E237" s="9" t="str">
        <f>SUBSTITUTE(Table1[[#This Row],[SKU]],"-","_")</f>
        <v>TVGP_P01_0401_DOM_G</v>
      </c>
      <c r="F237" s="9">
        <f>VLOOKUP(A237,product_IDs!$A$2:$D$3000,2,FALSE)</f>
        <v>89686</v>
      </c>
      <c r="G237" s="9" t="str">
        <v>TVGP-P01-0401-DOM-G</v>
      </c>
    </row>
    <row r="238" spans="1:7" ht="48" customHeight="1" x14ac:dyDescent="0.25">
      <c r="A238" s="9" t="s">
        <v>4655</v>
      </c>
      <c r="B238" s="9" t="s">
        <v>4289</v>
      </c>
      <c r="C238" s="9" t="s">
        <v>87</v>
      </c>
      <c r="E238" s="9" t="str">
        <f>SUBSTITUTE(Table1[[#This Row],[SKU]],"-","_")</f>
        <v>TVGP_P01_0402_DOM_G</v>
      </c>
      <c r="F238" s="9">
        <f>VLOOKUP(A238,product_IDs!$A$2:$D$3000,2,FALSE)</f>
        <v>89691</v>
      </c>
      <c r="G238" s="9" t="str">
        <v>TVGP-P01-0402-DOM-G</v>
      </c>
    </row>
    <row r="239" spans="1:7" ht="48" customHeight="1" x14ac:dyDescent="0.25">
      <c r="A239" s="9" t="s">
        <v>4656</v>
      </c>
      <c r="B239" s="9" t="s">
        <v>4289</v>
      </c>
      <c r="C239" s="9" t="s">
        <v>87</v>
      </c>
      <c r="E239" s="9" t="str">
        <f>SUBSTITUTE(Table1[[#This Row],[SKU]],"-","_")</f>
        <v>TVGP_P01_0801_DOM_G</v>
      </c>
      <c r="F239" s="9">
        <f>VLOOKUP(A239,product_IDs!$A$2:$D$3000,2,FALSE)</f>
        <v>89696</v>
      </c>
      <c r="G239" s="9" t="str">
        <v>TVGP-P01-0801-DOM-G</v>
      </c>
    </row>
    <row r="240" spans="1:7" ht="48" customHeight="1" x14ac:dyDescent="0.25">
      <c r="A240" s="9" t="s">
        <v>4657</v>
      </c>
      <c r="B240" s="9" t="s">
        <v>4289</v>
      </c>
      <c r="C240" s="9" t="s">
        <v>87</v>
      </c>
      <c r="E240" s="9" t="str">
        <f>SUBSTITUTE(Table1[[#This Row],[SKU]],"-","_")</f>
        <v>TVGP_P01_0802_DOM_G</v>
      </c>
      <c r="F240" s="9">
        <f>VLOOKUP(A240,product_IDs!$A$2:$D$3000,2,FALSE)</f>
        <v>89701</v>
      </c>
      <c r="G240" s="9" t="str">
        <v>TVGP-P01-0802-DOM-G</v>
      </c>
    </row>
    <row r="241" spans="1:7" ht="48" customHeight="1" x14ac:dyDescent="0.25">
      <c r="A241" s="9" t="s">
        <v>4658</v>
      </c>
      <c r="B241" s="9" t="s">
        <v>4289</v>
      </c>
      <c r="C241" s="9" t="s">
        <v>87</v>
      </c>
      <c r="E241" s="9" t="str">
        <f>SUBSTITUTE(Table1[[#This Row],[SKU]],"-","_")</f>
        <v>TVGP_P01_0403_DOM_G</v>
      </c>
      <c r="F241" s="9">
        <f>VLOOKUP(A241,product_IDs!$A$2:$D$3000,2,FALSE)</f>
        <v>89706</v>
      </c>
      <c r="G241" s="9" t="str">
        <v>TVGP-P01-0403-DOM-G</v>
      </c>
    </row>
    <row r="242" spans="1:7" ht="48" customHeight="1" x14ac:dyDescent="0.25">
      <c r="A242" s="9" t="s">
        <v>4659</v>
      </c>
      <c r="B242" s="9" t="s">
        <v>4289</v>
      </c>
      <c r="C242" s="9" t="s">
        <v>87</v>
      </c>
      <c r="E242" s="9" t="str">
        <f>SUBSTITUTE(Table1[[#This Row],[SKU]],"-","_")</f>
        <v>TVGP_P01_0803_DOM_G</v>
      </c>
      <c r="F242" s="9">
        <f>VLOOKUP(A242,product_IDs!$A$2:$D$3000,2,FALSE)</f>
        <v>89711</v>
      </c>
      <c r="G242" s="9" t="str">
        <v>TVGP-P01-0803-DOM-G</v>
      </c>
    </row>
    <row r="243" spans="1:7" ht="48" customHeight="1" x14ac:dyDescent="0.25">
      <c r="A243" s="9" t="s">
        <v>4670</v>
      </c>
      <c r="B243" s="9" t="s">
        <v>4289</v>
      </c>
      <c r="C243" s="9" t="s">
        <v>4682</v>
      </c>
      <c r="E243" s="9" t="str">
        <f>SUBSTITUTE(Table1[[#This Row],[SKU]],"-","_")</f>
        <v>TVUC_B01_0401_DOM_W</v>
      </c>
      <c r="F243" s="9">
        <f>VLOOKUP(A243,product_IDs!$A$2:$D$3000,2,FALSE)</f>
        <v>89941</v>
      </c>
      <c r="G243" s="9" t="str">
        <v>TVUC-B01-0401-DOM-W</v>
      </c>
    </row>
    <row r="244" spans="1:7" ht="48" customHeight="1" x14ac:dyDescent="0.25">
      <c r="A244" s="9" t="s">
        <v>4671</v>
      </c>
      <c r="B244" s="9" t="s">
        <v>4289</v>
      </c>
      <c r="C244" s="9" t="s">
        <v>4680</v>
      </c>
      <c r="E244" s="9" t="str">
        <f>SUBSTITUTE(Table1[[#This Row],[SKU]],"-","_")</f>
        <v>TVUC_B01_0401_BUL_W</v>
      </c>
      <c r="F244" s="9">
        <f>VLOOKUP(A244,product_IDs!$A$2:$D$3000,2,FALSE)</f>
        <v>89936</v>
      </c>
      <c r="G244" s="9" t="str">
        <v>TVUC-B01-0401-BUL-W</v>
      </c>
    </row>
    <row r="245" spans="1:7" ht="48" customHeight="1" x14ac:dyDescent="0.25">
      <c r="A245" s="9" t="s">
        <v>4700</v>
      </c>
      <c r="B245" s="9" t="s">
        <v>4289</v>
      </c>
      <c r="C245" s="9" t="s">
        <v>4707</v>
      </c>
      <c r="E245" s="9" t="str">
        <f>SUBSTITUTE(Table1[[#This Row],[SKU]],"-","_")</f>
        <v>TVGP_M01_0401_BUL_B</v>
      </c>
      <c r="F245" s="9">
        <f>VLOOKUP(A245,product_IDs!$A$2:$D$3000,2,FALSE)</f>
        <v>92026</v>
      </c>
      <c r="G245" s="9" t="str">
        <v>TVGP-M01-0401-BUL-B</v>
      </c>
    </row>
    <row r="246" spans="1:7" ht="48" customHeight="1" x14ac:dyDescent="0.25">
      <c r="A246" s="9" t="s">
        <v>4701</v>
      </c>
      <c r="B246" s="9" t="s">
        <v>4289</v>
      </c>
      <c r="C246" s="9" t="s">
        <v>4708</v>
      </c>
      <c r="E246" s="9" t="str">
        <f>SUBSTITUTE(Table1[[#This Row],[SKU]],"-","_")</f>
        <v>TVGP_M01_0402_BUL_B</v>
      </c>
      <c r="F246" s="9">
        <f>VLOOKUP(A246,product_IDs!$A$2:$D$3000,2,FALSE)</f>
        <v>92031</v>
      </c>
      <c r="G246" s="9" t="str">
        <v>TVGP-M01-0402-BUL-B</v>
      </c>
    </row>
    <row r="247" spans="1:7" ht="48" customHeight="1" x14ac:dyDescent="0.25"/>
    <row r="248" spans="1:7" ht="48" customHeight="1" x14ac:dyDescent="0.25"/>
    <row r="249" spans="1:7" ht="48" customHeight="1" x14ac:dyDescent="0.25"/>
    <row r="250" spans="1:7" ht="48" customHeight="1" x14ac:dyDescent="0.25"/>
  </sheetData>
  <sheetProtection algorithmName="SHA-512" hashValue="HhKqssABr0BBh4R6BsQcKVqXJTNjOZVRtiRDGnyTVbKrZWZZMnQVCNexp1f0XVgrJYaVFeVgofgZ4RZdFI0EEg==" saltValue="elqOzJGZbeuax3BwgbyqgQ==" spinCount="100000" sheet="1" objects="1" scenarios="1"/>
  <pageMargins left="0.7" right="0.7" top="0.75" bottom="0.75" header="0.3" footer="0.3"/>
  <pageSetup paperSize="9" orientation="portrait" horizontalDpi="90" verticalDpi="9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92F1A-2119-4290-8C23-8552821165FF}">
  <sheetPr codeName="Sheet4"/>
  <dimension ref="A1:E122"/>
  <sheetViews>
    <sheetView topLeftCell="A111" zoomScale="90" zoomScaleNormal="90" workbookViewId="0">
      <selection activeCell="B119" sqref="B119"/>
    </sheetView>
  </sheetViews>
  <sheetFormatPr defaultRowHeight="15" x14ac:dyDescent="0.25"/>
  <cols>
    <col min="1" max="1" width="16.28515625" customWidth="1"/>
    <col min="2" max="2" width="32.85546875" customWidth="1"/>
    <col min="3" max="3" width="18.140625" customWidth="1"/>
    <col min="4" max="4" width="20.28515625" customWidth="1"/>
  </cols>
  <sheetData>
    <row r="1" spans="1:5" x14ac:dyDescent="0.25">
      <c r="A1" t="s">
        <v>4291</v>
      </c>
      <c r="B1" t="s">
        <v>206</v>
      </c>
      <c r="C1" t="s">
        <v>4295</v>
      </c>
      <c r="D1" t="s">
        <v>4293</v>
      </c>
      <c r="E1" t="s">
        <v>4294</v>
      </c>
    </row>
    <row r="2" spans="1:5" s="9" customFormat="1" ht="48" customHeight="1" x14ac:dyDescent="0.25">
      <c r="A2" s="9" t="s">
        <v>4296</v>
      </c>
      <c r="D2" s="9" t="s">
        <v>4296</v>
      </c>
    </row>
    <row r="3" spans="1:5" s="9" customFormat="1" ht="48" customHeight="1" x14ac:dyDescent="0.25">
      <c r="A3" s="9" t="s">
        <v>208</v>
      </c>
      <c r="B3" s="9" t="s">
        <v>210</v>
      </c>
      <c r="D3" s="9" t="s">
        <v>4297</v>
      </c>
      <c r="E3" s="9">
        <f>VLOOKUP(A3,product_IDs!$A$2:$B$4000,2,FALSE)</f>
        <v>43001</v>
      </c>
    </row>
    <row r="4" spans="1:5" s="9" customFormat="1" ht="48" customHeight="1" x14ac:dyDescent="0.25">
      <c r="A4" s="9" t="s">
        <v>212</v>
      </c>
      <c r="B4" s="9" t="s">
        <v>210</v>
      </c>
      <c r="D4" s="9" t="s">
        <v>4298</v>
      </c>
      <c r="E4" s="9">
        <f>VLOOKUP(A4,product_IDs!$A$2:$B$4000,2,FALSE)</f>
        <v>43006</v>
      </c>
    </row>
    <row r="5" spans="1:5" s="9" customFormat="1" ht="48" customHeight="1" x14ac:dyDescent="0.25">
      <c r="A5" s="9" t="s">
        <v>36</v>
      </c>
      <c r="B5" s="9" t="s">
        <v>210</v>
      </c>
      <c r="D5" s="9" t="s">
        <v>4299</v>
      </c>
      <c r="E5" s="9">
        <f>VLOOKUP(A5,product_IDs!$A$2:$B$4000,2,FALSE)</f>
        <v>43011</v>
      </c>
    </row>
    <row r="6" spans="1:5" s="9" customFormat="1" ht="48" customHeight="1" x14ac:dyDescent="0.25">
      <c r="A6" s="9" t="s">
        <v>86</v>
      </c>
      <c r="B6" s="9" t="s">
        <v>210</v>
      </c>
      <c r="D6" s="9" t="s">
        <v>4300</v>
      </c>
      <c r="E6" s="9">
        <f>VLOOKUP(A6,product_IDs!$A$2:$B$4000,2,FALSE)</f>
        <v>43016</v>
      </c>
    </row>
    <row r="7" spans="1:5" s="9" customFormat="1" ht="48" customHeight="1" x14ac:dyDescent="0.25">
      <c r="A7" s="9" t="s">
        <v>30</v>
      </c>
      <c r="B7" s="9" t="s">
        <v>210</v>
      </c>
      <c r="D7" s="9" t="s">
        <v>4301</v>
      </c>
      <c r="E7" s="9">
        <f>VLOOKUP(A7,product_IDs!$A$2:$B$4000,2,FALSE)</f>
        <v>43021</v>
      </c>
    </row>
    <row r="8" spans="1:5" s="9" customFormat="1" ht="48" customHeight="1" x14ac:dyDescent="0.25">
      <c r="A8" s="9" t="s">
        <v>217</v>
      </c>
      <c r="B8" s="9" t="s">
        <v>210</v>
      </c>
      <c r="D8" s="9" t="s">
        <v>4302</v>
      </c>
      <c r="E8" s="9">
        <f>VLOOKUP(A8,product_IDs!$A$2:$B$4000,2,FALSE)</f>
        <v>43026</v>
      </c>
    </row>
    <row r="9" spans="1:5" s="9" customFormat="1" ht="48" customHeight="1" x14ac:dyDescent="0.25">
      <c r="A9" s="9" t="s">
        <v>219</v>
      </c>
      <c r="B9" s="9" t="s">
        <v>210</v>
      </c>
      <c r="D9" s="9" t="s">
        <v>4303</v>
      </c>
      <c r="E9" s="9">
        <f>VLOOKUP(A9,product_IDs!$A$2:$B$4000,2,FALSE)</f>
        <v>43031</v>
      </c>
    </row>
    <row r="10" spans="1:5" s="9" customFormat="1" ht="48" customHeight="1" x14ac:dyDescent="0.25">
      <c r="A10" s="9" t="s">
        <v>221</v>
      </c>
      <c r="B10" s="9" t="s">
        <v>210</v>
      </c>
      <c r="D10" s="9" t="s">
        <v>4304</v>
      </c>
      <c r="E10" s="9">
        <f>VLOOKUP(A10,product_IDs!$A$2:$B$4000,2,FALSE)</f>
        <v>43036</v>
      </c>
    </row>
    <row r="11" spans="1:5" s="9" customFormat="1" ht="48" customHeight="1" x14ac:dyDescent="0.25">
      <c r="A11" s="9" t="s">
        <v>223</v>
      </c>
      <c r="B11" s="9" t="s">
        <v>210</v>
      </c>
      <c r="D11" s="9" t="s">
        <v>4305</v>
      </c>
      <c r="E11" s="9">
        <f>VLOOKUP(A11,product_IDs!$A$2:$B$4000,2,FALSE)</f>
        <v>43041</v>
      </c>
    </row>
    <row r="12" spans="1:5" s="9" customFormat="1" ht="48" customHeight="1" x14ac:dyDescent="0.25">
      <c r="A12" s="9" t="s">
        <v>17</v>
      </c>
      <c r="B12" s="9" t="s">
        <v>210</v>
      </c>
      <c r="D12" s="9" t="s">
        <v>4306</v>
      </c>
      <c r="E12" s="9">
        <f>VLOOKUP(A12,product_IDs!$A$2:$B$4000,2,FALSE)</f>
        <v>43101</v>
      </c>
    </row>
    <row r="13" spans="1:5" s="9" customFormat="1" ht="48" customHeight="1" x14ac:dyDescent="0.25">
      <c r="A13" s="9" t="s">
        <v>27</v>
      </c>
      <c r="B13" s="9" t="s">
        <v>210</v>
      </c>
      <c r="D13" s="9" t="s">
        <v>4307</v>
      </c>
      <c r="E13" s="9">
        <f>VLOOKUP(A13,product_IDs!$A$2:$B$4000,2,FALSE)</f>
        <v>43106</v>
      </c>
    </row>
    <row r="14" spans="1:5" s="9" customFormat="1" ht="48" customHeight="1" x14ac:dyDescent="0.25">
      <c r="A14" s="9" t="s">
        <v>20</v>
      </c>
      <c r="B14" s="9" t="s">
        <v>210</v>
      </c>
      <c r="D14" s="9" t="s">
        <v>4308</v>
      </c>
      <c r="E14" s="9">
        <f>VLOOKUP(A14,product_IDs!$A$2:$B$4000,2,FALSE)</f>
        <v>43111</v>
      </c>
    </row>
    <row r="15" spans="1:5" s="9" customFormat="1" ht="48" customHeight="1" x14ac:dyDescent="0.25">
      <c r="A15" s="9" t="s">
        <v>58</v>
      </c>
      <c r="B15" s="9" t="s">
        <v>210</v>
      </c>
      <c r="D15" s="9" t="s">
        <v>4309</v>
      </c>
      <c r="E15" s="9">
        <f>VLOOKUP(A15,product_IDs!$A$2:$B$4000,2,FALSE)</f>
        <v>43116</v>
      </c>
    </row>
    <row r="16" spans="1:5" s="9" customFormat="1" ht="48" customHeight="1" x14ac:dyDescent="0.25">
      <c r="A16" s="9" t="s">
        <v>41</v>
      </c>
      <c r="B16" s="9" t="s">
        <v>210</v>
      </c>
      <c r="D16" s="9" t="s">
        <v>4310</v>
      </c>
      <c r="E16" s="9">
        <f>VLOOKUP(A16,product_IDs!$A$2:$B$4000,2,FALSE)</f>
        <v>43121</v>
      </c>
    </row>
    <row r="17" spans="1:5" s="9" customFormat="1" ht="48" customHeight="1" x14ac:dyDescent="0.25">
      <c r="A17" s="9" t="s">
        <v>116</v>
      </c>
      <c r="B17" s="9" t="s">
        <v>210</v>
      </c>
      <c r="D17" s="9" t="s">
        <v>4311</v>
      </c>
      <c r="E17" s="9">
        <f>VLOOKUP(A17,product_IDs!$A$2:$B$4000,2,FALSE)</f>
        <v>43126</v>
      </c>
    </row>
    <row r="18" spans="1:5" s="9" customFormat="1" ht="48" customHeight="1" x14ac:dyDescent="0.25">
      <c r="A18" s="9" t="s">
        <v>257</v>
      </c>
      <c r="B18" s="9" t="s">
        <v>210</v>
      </c>
      <c r="D18" s="9" t="s">
        <v>4312</v>
      </c>
      <c r="E18" s="9">
        <f>VLOOKUP(A18,product_IDs!$A$2:$B$4000,2,FALSE)</f>
        <v>43146</v>
      </c>
    </row>
    <row r="19" spans="1:5" s="9" customFormat="1" ht="48" customHeight="1" x14ac:dyDescent="0.25">
      <c r="A19" s="9" t="s">
        <v>34</v>
      </c>
      <c r="B19" s="9" t="s">
        <v>210</v>
      </c>
      <c r="D19" s="9" t="s">
        <v>4313</v>
      </c>
      <c r="E19" s="9">
        <f>VLOOKUP(A19,product_IDs!$A$2:$B$4000,2,FALSE)</f>
        <v>43151</v>
      </c>
    </row>
    <row r="20" spans="1:5" s="9" customFormat="1" ht="48" customHeight="1" x14ac:dyDescent="0.25">
      <c r="A20" s="9" t="s">
        <v>39</v>
      </c>
      <c r="B20" s="9" t="s">
        <v>210</v>
      </c>
      <c r="D20" s="9" t="s">
        <v>4314</v>
      </c>
      <c r="E20" s="9">
        <f>VLOOKUP(A20,product_IDs!$A$2:$B$4000,2,FALSE)</f>
        <v>43156</v>
      </c>
    </row>
    <row r="21" spans="1:5" s="9" customFormat="1" ht="48" customHeight="1" x14ac:dyDescent="0.25">
      <c r="A21" s="9" t="s">
        <v>40</v>
      </c>
      <c r="B21" s="9" t="s">
        <v>210</v>
      </c>
      <c r="D21" s="9" t="s">
        <v>4315</v>
      </c>
      <c r="E21" s="9">
        <f>VLOOKUP(A21,product_IDs!$A$2:$B$4000,2,FALSE)</f>
        <v>43161</v>
      </c>
    </row>
    <row r="22" spans="1:5" s="9" customFormat="1" ht="48" customHeight="1" x14ac:dyDescent="0.25">
      <c r="A22" s="9" t="s">
        <v>111</v>
      </c>
      <c r="B22" s="9" t="s">
        <v>210</v>
      </c>
      <c r="D22" s="9" t="s">
        <v>4316</v>
      </c>
      <c r="E22" s="9">
        <f>VLOOKUP(A22,product_IDs!$A$2:$B$4000,2,FALSE)</f>
        <v>43166</v>
      </c>
    </row>
    <row r="23" spans="1:5" s="9" customFormat="1" ht="48" customHeight="1" x14ac:dyDescent="0.25">
      <c r="A23" s="9" t="s">
        <v>59</v>
      </c>
      <c r="B23" s="9" t="s">
        <v>210</v>
      </c>
      <c r="D23" s="9" t="s">
        <v>4317</v>
      </c>
      <c r="E23" s="9">
        <f>VLOOKUP(A23,product_IDs!$A$2:$B$4000,2,FALSE)</f>
        <v>43171</v>
      </c>
    </row>
    <row r="24" spans="1:5" s="9" customFormat="1" ht="48" customHeight="1" x14ac:dyDescent="0.25">
      <c r="A24" s="9" t="s">
        <v>12</v>
      </c>
      <c r="B24" s="9" t="s">
        <v>210</v>
      </c>
      <c r="D24" s="9" t="s">
        <v>4318</v>
      </c>
      <c r="E24" s="9">
        <f>VLOOKUP(A24,product_IDs!$A$2:$B$4000,2,FALSE)</f>
        <v>43236</v>
      </c>
    </row>
    <row r="25" spans="1:5" s="9" customFormat="1" ht="48" customHeight="1" x14ac:dyDescent="0.25">
      <c r="A25" s="9" t="s">
        <v>13</v>
      </c>
      <c r="B25" s="9" t="s">
        <v>210</v>
      </c>
      <c r="D25" s="9" t="s">
        <v>4319</v>
      </c>
      <c r="E25" s="9">
        <f>VLOOKUP(A25,product_IDs!$A$2:$B$4000,2,FALSE)</f>
        <v>43241</v>
      </c>
    </row>
    <row r="26" spans="1:5" s="9" customFormat="1" ht="48" customHeight="1" x14ac:dyDescent="0.25">
      <c r="A26" s="9" t="s">
        <v>16</v>
      </c>
      <c r="B26" s="9" t="s">
        <v>210</v>
      </c>
      <c r="D26" s="9" t="s">
        <v>4320</v>
      </c>
      <c r="E26" s="9">
        <f>VLOOKUP(A26,product_IDs!$A$2:$B$4000,2,FALSE)</f>
        <v>43246</v>
      </c>
    </row>
    <row r="27" spans="1:5" s="9" customFormat="1" ht="48" customHeight="1" x14ac:dyDescent="0.25">
      <c r="A27" s="9" t="s">
        <v>297</v>
      </c>
      <c r="B27" s="9" t="s">
        <v>210</v>
      </c>
      <c r="D27" s="9" t="s">
        <v>4321</v>
      </c>
      <c r="E27" s="9">
        <f>VLOOKUP(A27,product_IDs!$A$2:$B$4000,2,FALSE)</f>
        <v>43266</v>
      </c>
    </row>
    <row r="28" spans="1:5" s="9" customFormat="1" ht="48" customHeight="1" x14ac:dyDescent="0.25">
      <c r="A28" s="9" t="s">
        <v>336</v>
      </c>
      <c r="B28" s="9" t="s">
        <v>303</v>
      </c>
      <c r="D28" s="9" t="s">
        <v>4322</v>
      </c>
      <c r="E28" s="9">
        <f>VLOOKUP(A28,product_IDs!$A$2:$B$4000,2,FALSE)</f>
        <v>43366</v>
      </c>
    </row>
    <row r="29" spans="1:5" s="9" customFormat="1" ht="48" customHeight="1" x14ac:dyDescent="0.25">
      <c r="A29" s="9" t="s">
        <v>338</v>
      </c>
      <c r="B29" s="9" t="s">
        <v>303</v>
      </c>
      <c r="D29" s="9" t="s">
        <v>4323</v>
      </c>
      <c r="E29" s="9">
        <f>VLOOKUP(A29,product_IDs!$A$2:$B$4000,2,FALSE)</f>
        <v>43371</v>
      </c>
    </row>
    <row r="30" spans="1:5" s="9" customFormat="1" ht="48" customHeight="1" x14ac:dyDescent="0.25">
      <c r="A30" s="9" t="s">
        <v>340</v>
      </c>
      <c r="B30" s="9" t="s">
        <v>303</v>
      </c>
      <c r="D30" s="9" t="s">
        <v>4324</v>
      </c>
      <c r="E30" s="9">
        <f>VLOOKUP(A30,product_IDs!$A$2:$B$4000,2,FALSE)</f>
        <v>43376</v>
      </c>
    </row>
    <row r="31" spans="1:5" s="9" customFormat="1" ht="48" customHeight="1" x14ac:dyDescent="0.25">
      <c r="A31" s="9" t="s">
        <v>342</v>
      </c>
      <c r="B31" s="9" t="s">
        <v>303</v>
      </c>
      <c r="D31" s="9" t="s">
        <v>4325</v>
      </c>
      <c r="E31" s="9">
        <f>VLOOKUP(A31,product_IDs!$A$2:$B$4000,2,FALSE)</f>
        <v>43381</v>
      </c>
    </row>
    <row r="32" spans="1:5" s="9" customFormat="1" ht="48" customHeight="1" x14ac:dyDescent="0.25">
      <c r="A32" s="9" t="s">
        <v>344</v>
      </c>
      <c r="B32" s="9" t="s">
        <v>303</v>
      </c>
      <c r="D32" s="9" t="s">
        <v>4326</v>
      </c>
      <c r="E32" s="9">
        <f>VLOOKUP(A32,product_IDs!$A$2:$B$4000,2,FALSE)</f>
        <v>43386</v>
      </c>
    </row>
    <row r="33" spans="1:5" s="9" customFormat="1" ht="48" customHeight="1" x14ac:dyDescent="0.25">
      <c r="A33" s="9" t="s">
        <v>346</v>
      </c>
      <c r="B33" s="9" t="s">
        <v>303</v>
      </c>
      <c r="D33" s="9" t="s">
        <v>4327</v>
      </c>
      <c r="E33" s="9">
        <f>VLOOKUP(A33,product_IDs!$A$2:$B$4000,2,FALSE)</f>
        <v>43391</v>
      </c>
    </row>
    <row r="34" spans="1:5" s="9" customFormat="1" ht="48" customHeight="1" x14ac:dyDescent="0.25">
      <c r="A34" s="9" t="s">
        <v>348</v>
      </c>
      <c r="B34" s="9" t="s">
        <v>303</v>
      </c>
      <c r="D34" s="9" t="s">
        <v>4328</v>
      </c>
      <c r="E34" s="9">
        <f>VLOOKUP(A34,product_IDs!$A$2:$B$4000,2,FALSE)</f>
        <v>43396</v>
      </c>
    </row>
    <row r="35" spans="1:5" s="9" customFormat="1" ht="48" customHeight="1" x14ac:dyDescent="0.25">
      <c r="A35" s="9" t="s">
        <v>350</v>
      </c>
      <c r="B35" s="9" t="s">
        <v>303</v>
      </c>
      <c r="D35" s="9" t="s">
        <v>4329</v>
      </c>
      <c r="E35" s="9">
        <f>VLOOKUP(A35,product_IDs!$A$2:$B$4000,2,FALSE)</f>
        <v>43401</v>
      </c>
    </row>
    <row r="36" spans="1:5" s="9" customFormat="1" ht="48" customHeight="1" x14ac:dyDescent="0.25">
      <c r="A36" s="9" t="s">
        <v>1957</v>
      </c>
      <c r="B36" s="9" t="s">
        <v>303</v>
      </c>
      <c r="D36" s="9" t="s">
        <v>4330</v>
      </c>
      <c r="E36" s="9">
        <f>VLOOKUP(A36,product_IDs!$A$2:$B$4000,2,FALSE)</f>
        <v>49646</v>
      </c>
    </row>
    <row r="37" spans="1:5" s="9" customFormat="1" ht="48" customHeight="1" x14ac:dyDescent="0.25">
      <c r="A37" s="9" t="s">
        <v>23</v>
      </c>
      <c r="B37" s="9" t="s">
        <v>210</v>
      </c>
      <c r="D37" s="9" t="s">
        <v>4331</v>
      </c>
      <c r="E37" s="9">
        <f>VLOOKUP(A37,product_IDs!$A$2:$B$4000,2,FALSE)</f>
        <v>49661</v>
      </c>
    </row>
    <row r="38" spans="1:5" s="9" customFormat="1" ht="48" customHeight="1" x14ac:dyDescent="0.25">
      <c r="A38" s="9" t="s">
        <v>2010</v>
      </c>
      <c r="B38" s="9" t="s">
        <v>210</v>
      </c>
      <c r="D38" s="9" t="s">
        <v>4332</v>
      </c>
      <c r="E38" s="9">
        <f>VLOOKUP(A38,product_IDs!$A$2:$B$4000,2,FALSE)</f>
        <v>61926</v>
      </c>
    </row>
    <row r="39" spans="1:5" s="9" customFormat="1" ht="48" customHeight="1" x14ac:dyDescent="0.25">
      <c r="A39" s="9" t="s">
        <v>60</v>
      </c>
      <c r="B39" s="9" t="s">
        <v>210</v>
      </c>
      <c r="D39" s="9" t="s">
        <v>4333</v>
      </c>
      <c r="E39" s="9">
        <f>VLOOKUP(A39,product_IDs!$A$2:$B$4000,2,FALSE)</f>
        <v>61931</v>
      </c>
    </row>
    <row r="40" spans="1:5" s="9" customFormat="1" ht="48" customHeight="1" x14ac:dyDescent="0.25">
      <c r="A40" s="9" t="s">
        <v>181</v>
      </c>
      <c r="B40" s="9" t="s">
        <v>210</v>
      </c>
      <c r="D40" s="9" t="s">
        <v>4334</v>
      </c>
      <c r="E40" s="9">
        <f>VLOOKUP(A40,product_IDs!$A$2:$B$4000,2,FALSE)</f>
        <v>61936</v>
      </c>
    </row>
    <row r="41" spans="1:5" s="9" customFormat="1" ht="48" customHeight="1" x14ac:dyDescent="0.25">
      <c r="A41" s="9" t="s">
        <v>2014</v>
      </c>
      <c r="B41" s="9" t="s">
        <v>210</v>
      </c>
      <c r="D41" s="9" t="s">
        <v>4335</v>
      </c>
      <c r="E41" s="9">
        <f>VLOOKUP(A41,product_IDs!$A$2:$B$4000,2,FALSE)</f>
        <v>61941</v>
      </c>
    </row>
    <row r="42" spans="1:5" s="9" customFormat="1" ht="48" customHeight="1" x14ac:dyDescent="0.25">
      <c r="A42" s="9" t="s">
        <v>128</v>
      </c>
      <c r="B42" s="9" t="s">
        <v>210</v>
      </c>
      <c r="D42" s="9" t="s">
        <v>4336</v>
      </c>
      <c r="E42" s="9">
        <f>VLOOKUP(A42,product_IDs!$A$2:$B$4000,2,FALSE)</f>
        <v>77866</v>
      </c>
    </row>
    <row r="43" spans="1:5" s="9" customFormat="1" ht="48" customHeight="1" x14ac:dyDescent="0.25">
      <c r="A43" s="9" t="s">
        <v>125</v>
      </c>
      <c r="B43" s="9" t="s">
        <v>210</v>
      </c>
      <c r="D43" s="9" t="s">
        <v>4337</v>
      </c>
      <c r="E43" s="9">
        <f>VLOOKUP(A43,product_IDs!$A$2:$B$4000,2,FALSE)</f>
        <v>77871</v>
      </c>
    </row>
    <row r="44" spans="1:5" s="9" customFormat="1" ht="48" customHeight="1" x14ac:dyDescent="0.25">
      <c r="A44" s="9" t="s">
        <v>126</v>
      </c>
      <c r="B44" s="9" t="s">
        <v>210</v>
      </c>
      <c r="D44" s="9" t="s">
        <v>4338</v>
      </c>
      <c r="E44" s="9">
        <f>VLOOKUP(A44,product_IDs!$A$2:$B$4000,2,FALSE)</f>
        <v>77876</v>
      </c>
    </row>
    <row r="45" spans="1:5" s="9" customFormat="1" ht="48" customHeight="1" x14ac:dyDescent="0.25">
      <c r="A45" s="9" t="s">
        <v>146</v>
      </c>
      <c r="B45" s="9" t="s">
        <v>210</v>
      </c>
      <c r="D45" s="9" t="s">
        <v>4339</v>
      </c>
      <c r="E45" s="9">
        <f>VLOOKUP(A45,product_IDs!$A$2:$B$4000,2,FALSE)</f>
        <v>78301</v>
      </c>
    </row>
    <row r="46" spans="1:5" s="9" customFormat="1" ht="48" customHeight="1" x14ac:dyDescent="0.25">
      <c r="A46" s="9" t="s">
        <v>139</v>
      </c>
      <c r="B46" s="9" t="s">
        <v>210</v>
      </c>
      <c r="D46" s="9" t="s">
        <v>4340</v>
      </c>
      <c r="E46" s="9">
        <f>VLOOKUP(A46,product_IDs!$A$2:$B$4000,2,FALSE)</f>
        <v>78286</v>
      </c>
    </row>
    <row r="47" spans="1:5" s="9" customFormat="1" ht="48" customHeight="1" x14ac:dyDescent="0.25">
      <c r="A47" s="9" t="s">
        <v>148</v>
      </c>
      <c r="B47" s="9" t="s">
        <v>210</v>
      </c>
      <c r="D47" s="9" t="s">
        <v>4341</v>
      </c>
      <c r="E47" s="9">
        <f>VLOOKUP(A47,product_IDs!$A$2:$B$4000,2,FALSE)</f>
        <v>78296</v>
      </c>
    </row>
    <row r="48" spans="1:5" s="9" customFormat="1" ht="48" customHeight="1" x14ac:dyDescent="0.25">
      <c r="A48" s="9" t="s">
        <v>143</v>
      </c>
      <c r="B48" s="9" t="s">
        <v>210</v>
      </c>
      <c r="D48" s="9" t="s">
        <v>4342</v>
      </c>
      <c r="E48" s="9">
        <f>VLOOKUP(A48,product_IDs!$A$2:$B$4000,2,FALSE)</f>
        <v>78281</v>
      </c>
    </row>
    <row r="49" spans="1:5" s="9" customFormat="1" ht="48" customHeight="1" x14ac:dyDescent="0.25">
      <c r="A49" s="9" t="s">
        <v>140</v>
      </c>
      <c r="B49" s="9" t="s">
        <v>210</v>
      </c>
      <c r="D49" s="9" t="s">
        <v>4343</v>
      </c>
      <c r="E49" s="9">
        <f>VLOOKUP(A49,product_IDs!$A$2:$B$4000,2,FALSE)</f>
        <v>78291</v>
      </c>
    </row>
    <row r="50" spans="1:5" s="9" customFormat="1" ht="48" customHeight="1" x14ac:dyDescent="0.25">
      <c r="A50" s="9" t="s">
        <v>153</v>
      </c>
      <c r="B50" s="9" t="s">
        <v>210</v>
      </c>
      <c r="D50" s="9" t="s">
        <v>4344</v>
      </c>
      <c r="E50" s="9">
        <f>VLOOKUP(A50,product_IDs!$A$2:$B$4000,2,FALSE)</f>
        <v>78276</v>
      </c>
    </row>
    <row r="51" spans="1:5" s="9" customFormat="1" ht="48" customHeight="1" x14ac:dyDescent="0.25">
      <c r="A51" s="9" t="s">
        <v>162</v>
      </c>
      <c r="B51" s="9" t="s">
        <v>210</v>
      </c>
      <c r="D51" s="9" t="s">
        <v>4345</v>
      </c>
      <c r="E51" s="9">
        <f>VLOOKUP(A51,product_IDs!$A$2:$B$4000,2,FALSE)</f>
        <v>78271</v>
      </c>
    </row>
    <row r="52" spans="1:5" s="9" customFormat="1" ht="48" customHeight="1" x14ac:dyDescent="0.25">
      <c r="A52" s="9" t="s">
        <v>160</v>
      </c>
      <c r="B52" s="9" t="s">
        <v>210</v>
      </c>
      <c r="D52" s="9" t="s">
        <v>4346</v>
      </c>
      <c r="E52" s="9">
        <f>VLOOKUP(A52,product_IDs!$A$2:$B$4000,2,FALSE)</f>
        <v>78261</v>
      </c>
    </row>
    <row r="53" spans="1:5" s="9" customFormat="1" ht="48" customHeight="1" x14ac:dyDescent="0.25">
      <c r="A53" s="9" t="s">
        <v>156</v>
      </c>
      <c r="B53" s="9" t="s">
        <v>210</v>
      </c>
      <c r="D53" s="9" t="s">
        <v>4347</v>
      </c>
      <c r="E53" s="9">
        <f>VLOOKUP(A53,product_IDs!$A$2:$B$4000,2,FALSE)</f>
        <v>78256</v>
      </c>
    </row>
    <row r="54" spans="1:5" s="9" customFormat="1" ht="48" customHeight="1" x14ac:dyDescent="0.25">
      <c r="A54" s="9" t="s">
        <v>3984</v>
      </c>
      <c r="B54" s="9" t="s">
        <v>303</v>
      </c>
      <c r="D54" s="9" t="s">
        <v>4348</v>
      </c>
      <c r="E54" s="9">
        <f>VLOOKUP(A54,product_IDs!$A$2:$B$4000,2,FALSE)</f>
        <v>79996</v>
      </c>
    </row>
    <row r="55" spans="1:5" s="9" customFormat="1" ht="48" customHeight="1" x14ac:dyDescent="0.25">
      <c r="A55" s="9" t="s">
        <v>3986</v>
      </c>
      <c r="B55" s="9" t="s">
        <v>303</v>
      </c>
      <c r="D55" s="9" t="s">
        <v>4349</v>
      </c>
      <c r="E55" s="9">
        <f>VLOOKUP(A55,product_IDs!$A$2:$B$4000,2,FALSE)</f>
        <v>80156</v>
      </c>
    </row>
    <row r="56" spans="1:5" s="9" customFormat="1" ht="48" customHeight="1" x14ac:dyDescent="0.25">
      <c r="A56" s="9" t="s">
        <v>3988</v>
      </c>
      <c r="B56" s="9" t="s">
        <v>303</v>
      </c>
      <c r="D56" s="9" t="s">
        <v>4350</v>
      </c>
      <c r="E56" s="9">
        <f>VLOOKUP(A56,product_IDs!$A$2:$B$4000,2,FALSE)</f>
        <v>80161</v>
      </c>
    </row>
    <row r="57" spans="1:5" s="9" customFormat="1" ht="48" customHeight="1" x14ac:dyDescent="0.25">
      <c r="A57" s="9" t="s">
        <v>3990</v>
      </c>
      <c r="B57" s="9" t="s">
        <v>303</v>
      </c>
      <c r="D57" s="9" t="s">
        <v>4351</v>
      </c>
      <c r="E57" s="9">
        <f>VLOOKUP(A57,product_IDs!$A$2:$B$4000,2,FALSE)</f>
        <v>80166</v>
      </c>
    </row>
    <row r="58" spans="1:5" s="9" customFormat="1" ht="48" customHeight="1" x14ac:dyDescent="0.25">
      <c r="A58" s="9" t="s">
        <v>129</v>
      </c>
      <c r="B58" s="9" t="s">
        <v>210</v>
      </c>
      <c r="D58" s="9" t="s">
        <v>4352</v>
      </c>
      <c r="E58" s="9">
        <f>VLOOKUP(A58,product_IDs!$A$2:$B$4000,2,FALSE)</f>
        <v>79666</v>
      </c>
    </row>
    <row r="59" spans="1:5" s="9" customFormat="1" ht="48" customHeight="1" x14ac:dyDescent="0.25">
      <c r="A59" s="9" t="s">
        <v>99</v>
      </c>
      <c r="B59" s="9" t="s">
        <v>210</v>
      </c>
      <c r="D59" s="9" t="s">
        <v>4353</v>
      </c>
      <c r="E59" s="9">
        <f>VLOOKUP(A59,product_IDs!$A$2:$B$4000,2,FALSE)</f>
        <v>79966</v>
      </c>
    </row>
    <row r="60" spans="1:5" s="9" customFormat="1" ht="48" customHeight="1" x14ac:dyDescent="0.25">
      <c r="A60" s="9" t="s">
        <v>69</v>
      </c>
      <c r="B60" s="9" t="s">
        <v>210</v>
      </c>
      <c r="D60" s="9" t="s">
        <v>4354</v>
      </c>
      <c r="E60" s="9">
        <f>VLOOKUP(A60,product_IDs!$A$2:$B$4000,2,FALSE)</f>
        <v>79971</v>
      </c>
    </row>
    <row r="61" spans="1:5" s="9" customFormat="1" ht="48" customHeight="1" x14ac:dyDescent="0.25">
      <c r="A61" s="9" t="s">
        <v>42</v>
      </c>
      <c r="B61" s="9" t="s">
        <v>210</v>
      </c>
      <c r="D61" s="9" t="s">
        <v>4355</v>
      </c>
      <c r="E61" s="9">
        <f>VLOOKUP(A61,product_IDs!$A$2:$B$4000,2,FALSE)</f>
        <v>79961</v>
      </c>
    </row>
    <row r="62" spans="1:5" s="9" customFormat="1" ht="48" customHeight="1" x14ac:dyDescent="0.25">
      <c r="A62" s="9" t="s">
        <v>73</v>
      </c>
      <c r="B62" s="9" t="s">
        <v>210</v>
      </c>
      <c r="D62" s="9" t="s">
        <v>4356</v>
      </c>
      <c r="E62" s="9">
        <f>VLOOKUP(A62,product_IDs!$A$2:$B$4000,2,FALSE)</f>
        <v>81606</v>
      </c>
    </row>
    <row r="63" spans="1:5" s="9" customFormat="1" ht="48" customHeight="1" x14ac:dyDescent="0.25">
      <c r="A63" s="9" t="s">
        <v>55</v>
      </c>
      <c r="B63" s="9" t="s">
        <v>303</v>
      </c>
      <c r="D63" s="9" t="s">
        <v>4357</v>
      </c>
      <c r="E63" s="9">
        <f>VLOOKUP(A63,product_IDs!$A$2:$B$4000,2,FALSE)</f>
        <v>81471</v>
      </c>
    </row>
    <row r="64" spans="1:5" s="9" customFormat="1" ht="48" customHeight="1" x14ac:dyDescent="0.25">
      <c r="A64" s="9" t="s">
        <v>158</v>
      </c>
      <c r="B64" s="9" t="s">
        <v>210</v>
      </c>
      <c r="D64" s="9" t="s">
        <v>4358</v>
      </c>
      <c r="E64" s="9">
        <f>VLOOKUP(A64,product_IDs!$A$2:$B$4000,2,FALSE)</f>
        <v>81521</v>
      </c>
    </row>
    <row r="65" spans="1:5" s="9" customFormat="1" ht="48" customHeight="1" x14ac:dyDescent="0.25">
      <c r="A65" s="9" t="s">
        <v>76</v>
      </c>
      <c r="B65" s="9" t="s">
        <v>210</v>
      </c>
      <c r="D65" s="9" t="s">
        <v>4359</v>
      </c>
      <c r="E65" s="9">
        <f>VLOOKUP(A65,product_IDs!$A$2:$B$4000,2,FALSE)</f>
        <v>83111</v>
      </c>
    </row>
    <row r="66" spans="1:5" s="9" customFormat="1" ht="48" customHeight="1" x14ac:dyDescent="0.25">
      <c r="A66" s="9" t="s">
        <v>103</v>
      </c>
      <c r="B66" s="9" t="s">
        <v>210</v>
      </c>
      <c r="D66" s="9" t="s">
        <v>4360</v>
      </c>
      <c r="E66" s="9">
        <f>VLOOKUP(A66,product_IDs!$A$2:$B$4000,2,FALSE)</f>
        <v>83101</v>
      </c>
    </row>
    <row r="67" spans="1:5" s="9" customFormat="1" ht="48" customHeight="1" x14ac:dyDescent="0.25">
      <c r="A67" s="9" t="s">
        <v>79</v>
      </c>
      <c r="B67" s="9" t="s">
        <v>210</v>
      </c>
      <c r="D67" s="9" t="s">
        <v>4361</v>
      </c>
      <c r="E67" s="9">
        <f>VLOOKUP(A67,product_IDs!$A$2:$B$4000,2,FALSE)</f>
        <v>83106</v>
      </c>
    </row>
    <row r="68" spans="1:5" s="9" customFormat="1" ht="48" customHeight="1" x14ac:dyDescent="0.25">
      <c r="A68" s="9" t="s">
        <v>64</v>
      </c>
      <c r="B68" s="9" t="s">
        <v>210</v>
      </c>
      <c r="D68" s="9" t="s">
        <v>4362</v>
      </c>
      <c r="E68" s="9">
        <f>VLOOKUP(A68,product_IDs!$A$2:$B$4000,2,FALSE)</f>
        <v>82266</v>
      </c>
    </row>
    <row r="69" spans="1:5" s="9" customFormat="1" ht="48" customHeight="1" x14ac:dyDescent="0.25">
      <c r="A69" s="9" t="s">
        <v>66</v>
      </c>
      <c r="B69" s="9" t="s">
        <v>210</v>
      </c>
      <c r="D69" s="9" t="s">
        <v>4363</v>
      </c>
      <c r="E69" s="9">
        <f>VLOOKUP(A69,product_IDs!$A$2:$B$4000,2,FALSE)</f>
        <v>82271</v>
      </c>
    </row>
    <row r="70" spans="1:5" s="9" customFormat="1" ht="48" customHeight="1" x14ac:dyDescent="0.25">
      <c r="A70" s="9" t="s">
        <v>109</v>
      </c>
      <c r="B70" s="9" t="s">
        <v>210</v>
      </c>
      <c r="D70" s="9" t="s">
        <v>4364</v>
      </c>
      <c r="E70" s="9">
        <f>VLOOKUP(A70,product_IDs!$A$2:$B$4000,2,FALSE)</f>
        <v>82566</v>
      </c>
    </row>
    <row r="71" spans="1:5" s="9" customFormat="1" ht="48" customHeight="1" x14ac:dyDescent="0.25">
      <c r="A71" s="9" t="s">
        <v>110</v>
      </c>
      <c r="B71" s="9" t="s">
        <v>210</v>
      </c>
      <c r="D71" s="9" t="s">
        <v>4365</v>
      </c>
      <c r="E71" s="9">
        <f>VLOOKUP(A71,product_IDs!$A$2:$B$4000,2,FALSE)</f>
        <v>83201</v>
      </c>
    </row>
    <row r="72" spans="1:5" s="9" customFormat="1" ht="48" customHeight="1" x14ac:dyDescent="0.25">
      <c r="A72" s="9" t="s">
        <v>4186</v>
      </c>
      <c r="B72" s="9" t="s">
        <v>303</v>
      </c>
      <c r="D72" s="9" t="s">
        <v>4366</v>
      </c>
      <c r="E72" s="9">
        <f>VLOOKUP(A72,product_IDs!$A$2:$B$4000,2,FALSE)</f>
        <v>83171</v>
      </c>
    </row>
    <row r="73" spans="1:5" s="9" customFormat="1" ht="48" customHeight="1" x14ac:dyDescent="0.25">
      <c r="A73" s="9" t="s">
        <v>121</v>
      </c>
      <c r="B73" s="9" t="s">
        <v>210</v>
      </c>
      <c r="D73" s="9" t="s">
        <v>4367</v>
      </c>
      <c r="E73" s="9">
        <f>VLOOKUP(A73,product_IDs!$A$2:$B$4000,2,FALSE)</f>
        <v>83051</v>
      </c>
    </row>
    <row r="74" spans="1:5" s="9" customFormat="1" ht="48" customHeight="1" x14ac:dyDescent="0.25">
      <c r="A74" s="9" t="s">
        <v>122</v>
      </c>
      <c r="B74" s="9" t="s">
        <v>210</v>
      </c>
      <c r="D74" s="9" t="s">
        <v>4368</v>
      </c>
      <c r="E74" s="9">
        <f>VLOOKUP(A74,product_IDs!$A$2:$B$4000,2,FALSE)</f>
        <v>83056</v>
      </c>
    </row>
    <row r="75" spans="1:5" s="9" customFormat="1" ht="48" customHeight="1" x14ac:dyDescent="0.25">
      <c r="A75" s="9" t="s">
        <v>123</v>
      </c>
      <c r="B75" s="9" t="s">
        <v>210</v>
      </c>
      <c r="D75" s="9" t="s">
        <v>4369</v>
      </c>
      <c r="E75" s="9">
        <f>VLOOKUP(A75,product_IDs!$A$2:$B$4000,2,FALSE)</f>
        <v>83061</v>
      </c>
    </row>
    <row r="76" spans="1:5" s="9" customFormat="1" ht="48" customHeight="1" x14ac:dyDescent="0.25">
      <c r="A76" s="9" t="s">
        <v>124</v>
      </c>
      <c r="B76" s="9" t="s">
        <v>210</v>
      </c>
      <c r="D76" s="9" t="s">
        <v>4370</v>
      </c>
      <c r="E76" s="9">
        <f>VLOOKUP(A76,product_IDs!$A$2:$B$4000,2,FALSE)</f>
        <v>83066</v>
      </c>
    </row>
    <row r="77" spans="1:5" s="9" customFormat="1" ht="48" customHeight="1" x14ac:dyDescent="0.25">
      <c r="A77" s="9" t="s">
        <v>119</v>
      </c>
      <c r="B77" s="9" t="s">
        <v>210</v>
      </c>
      <c r="D77" s="9" t="s">
        <v>4371</v>
      </c>
      <c r="E77" s="9">
        <f>VLOOKUP(A77,product_IDs!$A$2:$B$4000,2,FALSE)</f>
        <v>83046</v>
      </c>
    </row>
    <row r="78" spans="1:5" s="9" customFormat="1" ht="48" customHeight="1" x14ac:dyDescent="0.25">
      <c r="A78" s="9" t="s">
        <v>50</v>
      </c>
      <c r="B78" s="9" t="s">
        <v>210</v>
      </c>
      <c r="D78" s="9" t="s">
        <v>4372</v>
      </c>
      <c r="E78" s="9">
        <f>VLOOKUP(A78,product_IDs!$A$2:$B$4000,2,FALSE)</f>
        <v>83841</v>
      </c>
    </row>
    <row r="79" spans="1:5" s="9" customFormat="1" ht="48" customHeight="1" x14ac:dyDescent="0.25">
      <c r="A79" s="9" t="s">
        <v>82</v>
      </c>
      <c r="B79" s="9" t="s">
        <v>210</v>
      </c>
      <c r="D79" s="9" t="s">
        <v>4373</v>
      </c>
      <c r="E79" s="9">
        <f>VLOOKUP(A79,product_IDs!$A$2:$B$4000,2,FALSE)</f>
        <v>84316</v>
      </c>
    </row>
    <row r="80" spans="1:5" s="9" customFormat="1" ht="48" customHeight="1" x14ac:dyDescent="0.25">
      <c r="A80" s="9" t="s">
        <v>89</v>
      </c>
      <c r="B80" s="9" t="s">
        <v>210</v>
      </c>
      <c r="D80" s="9" t="s">
        <v>4374</v>
      </c>
      <c r="E80" s="9">
        <f>VLOOKUP(A80,product_IDs!$A$2:$B$4000,2,FALSE)</f>
        <v>84321</v>
      </c>
    </row>
    <row r="81" spans="1:5" s="9" customFormat="1" ht="48" customHeight="1" x14ac:dyDescent="0.25">
      <c r="A81" s="9" t="s">
        <v>35</v>
      </c>
      <c r="B81" s="9" t="s">
        <v>210</v>
      </c>
      <c r="D81" s="9" t="s">
        <v>4375</v>
      </c>
      <c r="E81" s="9">
        <f>VLOOKUP(A81,product_IDs!$A$2:$B$4000,2,FALSE)</f>
        <v>43131</v>
      </c>
    </row>
    <row r="82" spans="1:5" s="9" customFormat="1" ht="48" customHeight="1" x14ac:dyDescent="0.25">
      <c r="A82" s="9" t="s">
        <v>131</v>
      </c>
      <c r="B82" s="9" t="s">
        <v>210</v>
      </c>
      <c r="D82" s="9" t="s">
        <v>4376</v>
      </c>
      <c r="E82" s="9">
        <f>VLOOKUP(A82,product_IDs!$A$2:$B$4000,2,FALSE)</f>
        <v>43076</v>
      </c>
    </row>
    <row r="83" spans="1:5" s="9" customFormat="1" ht="48" customHeight="1" x14ac:dyDescent="0.25">
      <c r="A83" s="9" t="s">
        <v>132</v>
      </c>
      <c r="B83" s="9" t="s">
        <v>210</v>
      </c>
      <c r="D83" s="9" t="s">
        <v>4377</v>
      </c>
      <c r="E83" s="9">
        <f>VLOOKUP(A83,product_IDs!$A$2:$B$4000,2,FALSE)</f>
        <v>43081</v>
      </c>
    </row>
    <row r="84" spans="1:5" s="9" customFormat="1" ht="48" customHeight="1" x14ac:dyDescent="0.25">
      <c r="A84" s="9" t="s">
        <v>133</v>
      </c>
      <c r="B84" s="9" t="s">
        <v>210</v>
      </c>
      <c r="D84" s="9" t="s">
        <v>4378</v>
      </c>
      <c r="E84" s="9">
        <f>VLOOKUP(A84,product_IDs!$A$2:$B$4000,2,FALSE)</f>
        <v>43071</v>
      </c>
    </row>
    <row r="85" spans="1:5" s="9" customFormat="1" ht="48" customHeight="1" x14ac:dyDescent="0.25">
      <c r="A85" s="9" t="s">
        <v>134</v>
      </c>
      <c r="B85" s="9" t="s">
        <v>210</v>
      </c>
      <c r="D85" s="9" t="s">
        <v>4379</v>
      </c>
      <c r="E85" s="9">
        <f>VLOOKUP(A85,product_IDs!$A$2:$B$4000,2,FALSE)</f>
        <v>43066</v>
      </c>
    </row>
    <row r="86" spans="1:5" s="9" customFormat="1" ht="48" customHeight="1" x14ac:dyDescent="0.25">
      <c r="A86" s="9" t="s">
        <v>170</v>
      </c>
      <c r="B86" s="9" t="s">
        <v>400</v>
      </c>
      <c r="D86" s="9" t="s">
        <v>4380</v>
      </c>
      <c r="E86" s="9">
        <f>VLOOKUP(A86,product_IDs!$A$2:$B$4000,2,FALSE)</f>
        <v>43531</v>
      </c>
    </row>
    <row r="87" spans="1:5" s="9" customFormat="1" ht="48" customHeight="1" x14ac:dyDescent="0.25">
      <c r="A87" s="9" t="s">
        <v>171</v>
      </c>
      <c r="B87" s="9" t="s">
        <v>400</v>
      </c>
      <c r="D87" s="9" t="s">
        <v>4381</v>
      </c>
      <c r="E87" s="9">
        <f>VLOOKUP(A87,product_IDs!$A$2:$B$4000,2,FALSE)</f>
        <v>43536</v>
      </c>
    </row>
    <row r="88" spans="1:5" s="9" customFormat="1" ht="48" customHeight="1" x14ac:dyDescent="0.25">
      <c r="A88" s="9" t="s">
        <v>172</v>
      </c>
      <c r="B88" s="9" t="s">
        <v>400</v>
      </c>
      <c r="D88" s="9" t="s">
        <v>4382</v>
      </c>
      <c r="E88" s="9">
        <f>VLOOKUP(A88,product_IDs!$A$2:$B$4000,2,FALSE)</f>
        <v>43541</v>
      </c>
    </row>
    <row r="89" spans="1:5" s="9" customFormat="1" ht="48" customHeight="1" x14ac:dyDescent="0.25">
      <c r="A89" s="9" t="s">
        <v>173</v>
      </c>
      <c r="B89" s="9" t="s">
        <v>400</v>
      </c>
      <c r="D89" s="9" t="s">
        <v>4383</v>
      </c>
      <c r="E89" s="9">
        <f>VLOOKUP(A89,product_IDs!$A$2:$B$4000,2,FALSE)</f>
        <v>43546</v>
      </c>
    </row>
    <row r="90" spans="1:5" s="9" customFormat="1" ht="48" customHeight="1" x14ac:dyDescent="0.25">
      <c r="A90" s="9" t="s">
        <v>174</v>
      </c>
      <c r="B90" s="9" t="s">
        <v>400</v>
      </c>
      <c r="D90" s="9" t="s">
        <v>4384</v>
      </c>
      <c r="E90" s="9">
        <f>VLOOKUP(A90,product_IDs!$A$2:$B$4000,2,FALSE)</f>
        <v>43551</v>
      </c>
    </row>
    <row r="91" spans="1:5" s="9" customFormat="1" ht="48" customHeight="1" x14ac:dyDescent="0.25">
      <c r="A91" s="9" t="s">
        <v>175</v>
      </c>
      <c r="B91" s="9" t="s">
        <v>400</v>
      </c>
      <c r="D91" s="9" t="s">
        <v>4385</v>
      </c>
      <c r="E91" s="9">
        <f>VLOOKUP(A91,product_IDs!$A$2:$B$4000,2,FALSE)</f>
        <v>43556</v>
      </c>
    </row>
    <row r="92" spans="1:5" s="9" customFormat="1" ht="48" customHeight="1" x14ac:dyDescent="0.25">
      <c r="A92" s="9" t="s">
        <v>176</v>
      </c>
      <c r="B92" s="9" t="s">
        <v>400</v>
      </c>
      <c r="D92" s="9" t="s">
        <v>4386</v>
      </c>
      <c r="E92" s="9">
        <f>VLOOKUP(A92,product_IDs!$A$2:$B$4000,2,FALSE)</f>
        <v>81486</v>
      </c>
    </row>
    <row r="93" spans="1:5" s="9" customFormat="1" ht="48" customHeight="1" x14ac:dyDescent="0.25">
      <c r="A93" s="9" t="s">
        <v>177</v>
      </c>
      <c r="B93" s="9" t="s">
        <v>400</v>
      </c>
      <c r="D93" s="9" t="s">
        <v>4387</v>
      </c>
      <c r="E93" s="9">
        <f>VLOOKUP(A93,product_IDs!$A$2:$B$4000,2,FALSE)</f>
        <v>81491</v>
      </c>
    </row>
    <row r="94" spans="1:5" s="9" customFormat="1" ht="48" customHeight="1" x14ac:dyDescent="0.25">
      <c r="A94" s="9" t="s">
        <v>48</v>
      </c>
      <c r="B94" s="9" t="s">
        <v>210</v>
      </c>
      <c r="D94" s="9" t="s">
        <v>4388</v>
      </c>
      <c r="E94" s="9">
        <f>VLOOKUP(A94,product_IDs!$A$2:$B$4000,2,FALSE)</f>
        <v>47941</v>
      </c>
    </row>
    <row r="95" spans="1:5" s="9" customFormat="1" ht="48" customHeight="1" x14ac:dyDescent="0.25">
      <c r="A95" s="9" t="s">
        <v>49</v>
      </c>
      <c r="B95" s="9" t="s">
        <v>210</v>
      </c>
      <c r="D95" s="9" t="s">
        <v>49</v>
      </c>
      <c r="E95" s="9">
        <f>VLOOKUP(A95,product_IDs!$A$2:$B$4000,2,FALSE)</f>
        <v>43096</v>
      </c>
    </row>
    <row r="96" spans="1:5" s="9" customFormat="1" ht="48" customHeight="1" x14ac:dyDescent="0.25">
      <c r="A96" s="9" t="s">
        <v>4398</v>
      </c>
      <c r="B96" s="9" t="s">
        <v>210</v>
      </c>
      <c r="D96" s="9" t="s">
        <v>4399</v>
      </c>
      <c r="E96" s="9">
        <f>VLOOKUP(A96,product_IDs!$A$2:$B$4000,2,FALSE)</f>
        <v>85456</v>
      </c>
    </row>
    <row r="97" spans="1:5" s="9" customFormat="1" ht="48" customHeight="1" x14ac:dyDescent="0.25">
      <c r="A97" s="46" t="s">
        <v>4518</v>
      </c>
      <c r="B97" s="46" t="s">
        <v>210</v>
      </c>
      <c r="C97" s="47"/>
      <c r="D97" s="9" t="str">
        <f>SUBSTITUTE(Table2[[#This Row],[SKU]],"-","_")</f>
        <v>TVD_CBW_W</v>
      </c>
      <c r="E97" s="9">
        <f>VLOOKUP(A97,product_IDs!$A$2:$B$4000,2,FALSE)</f>
        <v>85466</v>
      </c>
    </row>
    <row r="98" spans="1:5" s="9" customFormat="1" ht="48" customHeight="1" x14ac:dyDescent="0.25">
      <c r="A98" s="46" t="s">
        <v>4519</v>
      </c>
      <c r="B98" s="46" t="s">
        <v>210</v>
      </c>
      <c r="C98" s="47"/>
      <c r="D98" s="9" t="str">
        <f>SUBSTITUTE(Table2[[#This Row],[SKU]],"-","_")</f>
        <v>TVD_PPB_W</v>
      </c>
      <c r="E98" s="9">
        <f>VLOOKUP(A98,product_IDs!$A$2:$B$4000,2,FALSE)</f>
        <v>85306</v>
      </c>
    </row>
    <row r="99" spans="1:5" s="9" customFormat="1" ht="48" customHeight="1" x14ac:dyDescent="0.25">
      <c r="A99" s="46" t="s">
        <v>4520</v>
      </c>
      <c r="B99" s="46" t="s">
        <v>210</v>
      </c>
      <c r="C99" s="47"/>
      <c r="D99" s="9" t="str">
        <f>SUBSTITUTE(Table2[[#This Row],[SKU]],"-","_")</f>
        <v>TVW_BB1_W</v>
      </c>
      <c r="E99" s="9">
        <f>VLOOKUP(A99,product_IDs!$A$2:$B$4000,2,FALSE)</f>
        <v>85331</v>
      </c>
    </row>
    <row r="100" spans="1:5" s="9" customFormat="1" ht="48" customHeight="1" x14ac:dyDescent="0.25">
      <c r="A100" s="46" t="s">
        <v>4521</v>
      </c>
      <c r="B100" s="46" t="s">
        <v>210</v>
      </c>
      <c r="C100" s="47"/>
      <c r="D100" s="9" t="str">
        <f>SUBSTITUTE(Table2[[#This Row],[SKU]],"-","_")</f>
        <v>TVD_VFM3_W</v>
      </c>
      <c r="E100" s="9">
        <f>VLOOKUP(A100,product_IDs!$A$2:$B$4000,2,FALSE)</f>
        <v>87751</v>
      </c>
    </row>
    <row r="101" spans="1:5" s="9" customFormat="1" ht="48" customHeight="1" x14ac:dyDescent="0.25">
      <c r="A101" s="46" t="s">
        <v>4522</v>
      </c>
      <c r="B101" s="46" t="s">
        <v>210</v>
      </c>
      <c r="C101" s="47"/>
      <c r="D101" s="9" t="str">
        <f>SUBSTITUTE(Table2[[#This Row],[SKU]],"-","_")</f>
        <v>TVD_BB4_W</v>
      </c>
      <c r="E101" s="9">
        <f>VLOOKUP(A101,product_IDs!$A$2:$B$4000,2,FALSE)</f>
        <v>87756</v>
      </c>
    </row>
    <row r="102" spans="1:5" s="9" customFormat="1" ht="48" customHeight="1" x14ac:dyDescent="0.25">
      <c r="A102" s="46" t="s">
        <v>4523</v>
      </c>
      <c r="B102" s="46" t="s">
        <v>210</v>
      </c>
      <c r="C102" s="47"/>
      <c r="D102" s="9" t="str">
        <f>SUBSTITUTE(Table2[[#This Row],[SKU]],"-","_")</f>
        <v>TVD_CB3A_W</v>
      </c>
      <c r="E102" s="9">
        <f>VLOOKUP(A102,product_IDs!$A$2:$B$4000,2,FALSE)</f>
        <v>87761</v>
      </c>
    </row>
    <row r="103" spans="1:5" s="9" customFormat="1" ht="48" customHeight="1" x14ac:dyDescent="0.25">
      <c r="A103" s="46" t="s">
        <v>4524</v>
      </c>
      <c r="B103" s="46" t="s">
        <v>210</v>
      </c>
      <c r="C103" s="47"/>
      <c r="D103" s="9" t="str">
        <f>SUBSTITUTE(Table2[[#This Row],[SKU]],"-","_")</f>
        <v>TVD_CB3_W</v>
      </c>
      <c r="E103" s="9">
        <f>VLOOKUP(A103,product_IDs!$A$2:$B$4000,2,FALSE)</f>
        <v>85311</v>
      </c>
    </row>
    <row r="104" spans="1:5" s="9" customFormat="1" ht="48" customHeight="1" x14ac:dyDescent="0.25">
      <c r="A104" s="46" t="s">
        <v>4280</v>
      </c>
      <c r="B104" s="46" t="s">
        <v>210</v>
      </c>
      <c r="C104" s="47"/>
      <c r="D104" s="9" t="str">
        <f>SUBSTITUTE(Table2[[#This Row],[SKU]],"-","_")</f>
        <v>TVD_BB1_W</v>
      </c>
      <c r="E104" s="9">
        <f>VLOOKUP(A104,product_IDs!$A$2:$B$4000,2,FALSE)</f>
        <v>85371</v>
      </c>
    </row>
    <row r="105" spans="1:5" s="9" customFormat="1" ht="48" customHeight="1" x14ac:dyDescent="0.25">
      <c r="A105" s="46" t="s">
        <v>4525</v>
      </c>
      <c r="B105" s="46" t="s">
        <v>210</v>
      </c>
      <c r="C105" s="47"/>
      <c r="D105" s="9" t="str">
        <f>SUBSTITUTE(Table2[[#This Row],[SKU]],"-","_")</f>
        <v>TVD_CB3B_W</v>
      </c>
      <c r="E105" s="9">
        <f>VLOOKUP(A105,product_IDs!$A$2:$B$4000,2,FALSE)</f>
        <v>88081</v>
      </c>
    </row>
    <row r="106" spans="1:5" s="9" customFormat="1" ht="48" customHeight="1" x14ac:dyDescent="0.25">
      <c r="A106" s="9" t="s">
        <v>4552</v>
      </c>
      <c r="B106" s="46" t="s">
        <v>210</v>
      </c>
      <c r="D106" s="9" t="str">
        <f>SUBSTITUTE(Table2[[#This Row],[SKU]],"-","_")</f>
        <v>TVP_FM_01</v>
      </c>
      <c r="E106" s="9">
        <f>VLOOKUP(A106,product_IDs!$A$2:$B$4000,2,FALSE)</f>
        <v>87836</v>
      </c>
    </row>
    <row r="107" spans="1:5" s="9" customFormat="1" ht="48" customHeight="1" x14ac:dyDescent="0.25">
      <c r="A107" s="9" t="s">
        <v>4551</v>
      </c>
      <c r="B107" s="46" t="s">
        <v>210</v>
      </c>
      <c r="D107" s="9" t="str">
        <f>SUBSTITUTE(Table2[[#This Row],[SKU]],"-","_")</f>
        <v>TVP_PMB_01</v>
      </c>
      <c r="E107" s="9">
        <f>VLOOKUP(A107,product_IDs!$A$2:$B$4000,2,FALSE)</f>
        <v>88106</v>
      </c>
    </row>
    <row r="108" spans="1:5" s="9" customFormat="1" ht="48" customHeight="1" x14ac:dyDescent="0.25">
      <c r="A108" s="9" t="s">
        <v>4553</v>
      </c>
      <c r="B108" s="46" t="s">
        <v>210</v>
      </c>
      <c r="D108" s="9" t="str">
        <f>SUBSTITUTE(Table2[[#This Row],[SKU]],"-","_")</f>
        <v>TVP_CMB_01</v>
      </c>
      <c r="E108" s="9">
        <f>VLOOKUP(A108,product_IDs!$A$2:$B$4000,2,FALSE)</f>
        <v>88101</v>
      </c>
    </row>
    <row r="109" spans="1:5" ht="48" customHeight="1" x14ac:dyDescent="0.25">
      <c r="A109" s="9" t="s">
        <v>4572</v>
      </c>
      <c r="B109" s="46" t="s">
        <v>210</v>
      </c>
      <c r="C109" s="9"/>
      <c r="D109" s="9" t="str">
        <f>SUBSTITUTE(Table2[[#This Row],[SKU]],"-","_")</f>
        <v>TVD_CB7_W</v>
      </c>
      <c r="E109" s="9">
        <f>VLOOKUP(A109,product_IDs!$A$2:$B$4000,2,FALSE)</f>
        <v>85321</v>
      </c>
    </row>
    <row r="110" spans="1:5" ht="48" customHeight="1" x14ac:dyDescent="0.25">
      <c r="A110" s="9" t="s">
        <v>4605</v>
      </c>
      <c r="B110" s="46" t="s">
        <v>210</v>
      </c>
      <c r="C110" s="9"/>
      <c r="D110" s="9" t="str">
        <f>SUBSTITUTE(Table2[[#This Row],[SKU]],"-","_")</f>
        <v>TVD_CB9_W</v>
      </c>
      <c r="E110" s="9">
        <f>VLOOKUP(A110,product_IDs!$A$2:$B$4000,2,FALSE)</f>
        <v>88606</v>
      </c>
    </row>
    <row r="111" spans="1:5" ht="48" customHeight="1" x14ac:dyDescent="0.25">
      <c r="A111" s="9" t="s">
        <v>4629</v>
      </c>
      <c r="B111" s="46" t="s">
        <v>210</v>
      </c>
      <c r="C111" s="9"/>
      <c r="D111" s="9" t="str">
        <f>SUBSTITUTE(Table2[[#This Row],[SKU]],"-","_")</f>
        <v>TVD_CB10</v>
      </c>
      <c r="E111" s="9">
        <f>VLOOKUP(A111,product_IDs!$A$2:$B$4000,2,FALSE)</f>
        <v>89551</v>
      </c>
    </row>
    <row r="112" spans="1:5" ht="48" customHeight="1" x14ac:dyDescent="0.25">
      <c r="A112" s="9" t="s">
        <v>4631</v>
      </c>
      <c r="B112" s="46" t="s">
        <v>210</v>
      </c>
      <c r="C112" s="9"/>
      <c r="D112" s="9" t="str">
        <f>SUBSTITUTE(Table2[[#This Row],[SKU]],"-","_")</f>
        <v>TVB_BB2</v>
      </c>
      <c r="E112" s="9">
        <f>VLOOKUP(A112,product_IDs!$A$2:$B$4000,2,FALSE)</f>
        <v>89561</v>
      </c>
    </row>
    <row r="113" spans="1:5" ht="48" customHeight="1" x14ac:dyDescent="0.25">
      <c r="A113" s="9" t="s">
        <v>4674</v>
      </c>
      <c r="B113" s="46" t="s">
        <v>210</v>
      </c>
      <c r="C113" s="9"/>
      <c r="D113" s="9" t="str">
        <f>SUBSTITUTE(Table2[[#This Row],[SKU]],"-","_")</f>
        <v>TVD_BB5</v>
      </c>
      <c r="E113" s="9">
        <f>VLOOKUP(A113,product_IDs!$A$2:$B$4000,2,FALSE)</f>
        <v>89871</v>
      </c>
    </row>
    <row r="114" spans="1:5" ht="48" customHeight="1" x14ac:dyDescent="0.25">
      <c r="A114" s="9" t="s">
        <v>4676</v>
      </c>
      <c r="B114" s="46" t="s">
        <v>210</v>
      </c>
      <c r="C114" s="9"/>
      <c r="D114" s="9" t="str">
        <f>SUBSTITUTE(Table2[[#This Row],[SKU]],"-","_")</f>
        <v>TVD_CB11</v>
      </c>
      <c r="E114" s="9">
        <f>VLOOKUP(A114,product_IDs!$A$2:$B$4000,2,FALSE)</f>
        <v>89866</v>
      </c>
    </row>
    <row r="115" spans="1:5" ht="48" customHeight="1" x14ac:dyDescent="0.25">
      <c r="A115" s="9" t="s">
        <v>4678</v>
      </c>
      <c r="B115" s="46" t="s">
        <v>210</v>
      </c>
      <c r="C115" s="9"/>
      <c r="D115" s="9" t="str">
        <f>SUBSTITUTE(Table2[[#This Row],[SKU]],"-","_")</f>
        <v>TVB_BB3</v>
      </c>
      <c r="E115" s="9">
        <f>VLOOKUP(A115,product_IDs!$A$2:$B$4000,2,FALSE)</f>
        <v>89861</v>
      </c>
    </row>
    <row r="116" spans="1:5" ht="48" customHeight="1" x14ac:dyDescent="0.25">
      <c r="A116" s="9" t="s">
        <v>4689</v>
      </c>
      <c r="B116" s="46" t="s">
        <v>210</v>
      </c>
      <c r="C116" s="9"/>
      <c r="D116" s="9" t="str">
        <f>SUBSTITUTE(Table2[[#This Row],[SKU]],"-","_")</f>
        <v>TVD_CBW_CB_B</v>
      </c>
      <c r="E116" s="9">
        <f>VLOOKUP(A116,product_IDs!$A$2:$B$4000,2,FALSE)</f>
        <v>91106</v>
      </c>
    </row>
    <row r="117" spans="1:5" ht="48" customHeight="1" x14ac:dyDescent="0.25">
      <c r="A117" s="9" t="s">
        <v>4691</v>
      </c>
      <c r="B117" s="46" t="s">
        <v>210</v>
      </c>
      <c r="C117" s="9"/>
      <c r="D117" s="9" t="str">
        <f>SUBSTITUTE(Table2[[#This Row],[SKU]],"-","_")</f>
        <v>TVD_BB3A_B</v>
      </c>
      <c r="E117" s="9">
        <f>VLOOKUP(A117,product_IDs!$A$2:$B$4000,2,FALSE)</f>
        <v>91111</v>
      </c>
    </row>
    <row r="118" spans="1:5" ht="48" customHeight="1" x14ac:dyDescent="0.25">
      <c r="A118" s="9" t="s">
        <v>4697</v>
      </c>
      <c r="B118" s="46" t="s">
        <v>210</v>
      </c>
      <c r="C118" s="9"/>
      <c r="D118" s="9" t="str">
        <f>SUBSTITUTE(Table2[[#This Row],[SKU]],"-","_")</f>
        <v>TVB_BB1_B</v>
      </c>
      <c r="E118" s="9">
        <f>VLOOKUP(A118,product_IDs!$A$2:$B$4000,2,FALSE)</f>
        <v>92036</v>
      </c>
    </row>
    <row r="119" spans="1:5" ht="48" customHeight="1" x14ac:dyDescent="0.25">
      <c r="A119" s="9" t="s">
        <v>4698</v>
      </c>
      <c r="B119" s="46" t="s">
        <v>210</v>
      </c>
      <c r="C119" s="9"/>
      <c r="D119" s="9" t="str">
        <f>SUBSTITUTE(Table2[[#This Row],[SKU]],"-","_")</f>
        <v>TVD_M_PMA_SS_B</v>
      </c>
      <c r="E119" s="9">
        <f>VLOOKUP(A119,product_IDs!$A$2:$B$4000,2,FALSE)</f>
        <v>92046</v>
      </c>
    </row>
    <row r="120" spans="1:5" ht="48" customHeight="1" x14ac:dyDescent="0.25">
      <c r="A120" s="9" t="s">
        <v>4699</v>
      </c>
      <c r="B120" s="46" t="s">
        <v>210</v>
      </c>
      <c r="C120" s="9"/>
      <c r="D120" s="9" t="str">
        <f>SUBSTITUTE(Table2[[#This Row],[SKU]],"-","_")</f>
        <v>TVD_M_CMA_SS_B</v>
      </c>
      <c r="E120" s="9">
        <f>VLOOKUP(A120,product_IDs!$A$2:$B$4000,2,FALSE)</f>
        <v>92041</v>
      </c>
    </row>
    <row r="121" spans="1:5" ht="48" customHeight="1" x14ac:dyDescent="0.25"/>
    <row r="122" spans="1:5" ht="48" customHeight="1" x14ac:dyDescent="0.25"/>
  </sheetData>
  <sheetProtection algorithmName="SHA-512" hashValue="QHFlUuIAVpNtnaoDbQR0mC5TuVJdnV6BN985G1jRiW62C7gkF7lrSFghEYZDqkNlfUKGGI3L4nv1AMCyyTDvwQ==" saltValue="jwn04DXZloSWOLW1t75JBQ==" spinCount="100000" sheet="1" objects="1" scenarios="1"/>
  <pageMargins left="0.7" right="0.7" top="0.75" bottom="0.75" header="0.3" footer="0.3"/>
  <pageSetup paperSize="9" orientation="portrait" horizontalDpi="90" verticalDpi="9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BFF86-AC28-4ACC-A44E-80061549DB04}">
  <sheetPr codeName="Sheet5"/>
  <dimension ref="A1:F2266"/>
  <sheetViews>
    <sheetView zoomScale="85" zoomScaleNormal="85" workbookViewId="0">
      <pane ySplit="1" topLeftCell="A2246" activePane="bottomLeft" state="frozen"/>
      <selection activeCell="D90" sqref="D90"/>
      <selection pane="bottomLeft" activeCell="D2247" sqref="D2247"/>
    </sheetView>
  </sheetViews>
  <sheetFormatPr defaultRowHeight="15" x14ac:dyDescent="0.25"/>
  <cols>
    <col min="1" max="1" width="34.140625" bestFit="1" customWidth="1"/>
    <col min="2" max="2" width="10" bestFit="1" customWidth="1"/>
    <col min="3" max="3" width="14.42578125" customWidth="1"/>
    <col min="4" max="4" width="108.7109375" customWidth="1"/>
    <col min="5" max="5" width="38.5703125" bestFit="1" customWidth="1"/>
    <col min="6" max="6" width="9.140625" customWidth="1"/>
  </cols>
  <sheetData>
    <row r="1" spans="1:6" x14ac:dyDescent="0.25">
      <c r="A1" s="3" t="s">
        <v>202</v>
      </c>
      <c r="B1" s="3" t="s">
        <v>203</v>
      </c>
      <c r="C1" s="3" t="s">
        <v>204</v>
      </c>
      <c r="D1" s="3" t="s">
        <v>205</v>
      </c>
      <c r="E1" s="3" t="s">
        <v>206</v>
      </c>
      <c r="F1" s="3" t="s">
        <v>207</v>
      </c>
    </row>
    <row r="2" spans="1:6" x14ac:dyDescent="0.25">
      <c r="A2" t="s">
        <v>208</v>
      </c>
      <c r="B2">
        <v>43001</v>
      </c>
      <c r="C2" t="s">
        <v>208</v>
      </c>
      <c r="D2" t="s">
        <v>209</v>
      </c>
      <c r="E2" t="s">
        <v>210</v>
      </c>
      <c r="F2" t="s">
        <v>211</v>
      </c>
    </row>
    <row r="3" spans="1:6" x14ac:dyDescent="0.25">
      <c r="A3" t="s">
        <v>212</v>
      </c>
      <c r="B3">
        <v>43006</v>
      </c>
      <c r="C3" t="s">
        <v>212</v>
      </c>
      <c r="D3" t="s">
        <v>213</v>
      </c>
      <c r="E3" t="s">
        <v>210</v>
      </c>
      <c r="F3" t="s">
        <v>211</v>
      </c>
    </row>
    <row r="4" spans="1:6" x14ac:dyDescent="0.25">
      <c r="A4" t="s">
        <v>36</v>
      </c>
      <c r="B4">
        <v>43011</v>
      </c>
      <c r="C4" t="s">
        <v>36</v>
      </c>
      <c r="D4" t="s">
        <v>214</v>
      </c>
      <c r="E4" t="s">
        <v>210</v>
      </c>
      <c r="F4" t="s">
        <v>211</v>
      </c>
    </row>
    <row r="5" spans="1:6" x14ac:dyDescent="0.25">
      <c r="A5" t="s">
        <v>86</v>
      </c>
      <c r="B5">
        <v>43016</v>
      </c>
      <c r="C5" t="s">
        <v>86</v>
      </c>
      <c r="D5" t="s">
        <v>215</v>
      </c>
      <c r="E5" t="s">
        <v>210</v>
      </c>
      <c r="F5" t="s">
        <v>211</v>
      </c>
    </row>
    <row r="6" spans="1:6" x14ac:dyDescent="0.25">
      <c r="A6" t="s">
        <v>30</v>
      </c>
      <c r="B6">
        <v>43021</v>
      </c>
      <c r="C6" t="s">
        <v>30</v>
      </c>
      <c r="D6" t="s">
        <v>216</v>
      </c>
      <c r="E6" t="s">
        <v>210</v>
      </c>
      <c r="F6" t="s">
        <v>211</v>
      </c>
    </row>
    <row r="7" spans="1:6" x14ac:dyDescent="0.25">
      <c r="A7" t="s">
        <v>217</v>
      </c>
      <c r="B7">
        <v>43026</v>
      </c>
      <c r="C7" t="s">
        <v>217</v>
      </c>
      <c r="D7" t="s">
        <v>218</v>
      </c>
      <c r="E7" t="s">
        <v>210</v>
      </c>
      <c r="F7" t="s">
        <v>211</v>
      </c>
    </row>
    <row r="8" spans="1:6" x14ac:dyDescent="0.25">
      <c r="A8" t="s">
        <v>219</v>
      </c>
      <c r="B8">
        <v>43031</v>
      </c>
      <c r="C8" t="s">
        <v>219</v>
      </c>
      <c r="D8" t="s">
        <v>220</v>
      </c>
      <c r="E8" t="s">
        <v>210</v>
      </c>
      <c r="F8" t="s">
        <v>211</v>
      </c>
    </row>
    <row r="9" spans="1:6" x14ac:dyDescent="0.25">
      <c r="A9" t="s">
        <v>221</v>
      </c>
      <c r="B9">
        <v>43036</v>
      </c>
      <c r="C9" t="s">
        <v>221</v>
      </c>
      <c r="D9" t="s">
        <v>222</v>
      </c>
      <c r="E9" t="s">
        <v>210</v>
      </c>
      <c r="F9" t="s">
        <v>211</v>
      </c>
    </row>
    <row r="10" spans="1:6" x14ac:dyDescent="0.25">
      <c r="A10" t="s">
        <v>223</v>
      </c>
      <c r="B10">
        <v>43041</v>
      </c>
      <c r="C10" t="s">
        <v>223</v>
      </c>
      <c r="D10" t="s">
        <v>224</v>
      </c>
      <c r="E10" t="s">
        <v>210</v>
      </c>
      <c r="F10" t="s">
        <v>211</v>
      </c>
    </row>
    <row r="11" spans="1:6" x14ac:dyDescent="0.25">
      <c r="A11" t="s">
        <v>225</v>
      </c>
      <c r="B11">
        <v>43046</v>
      </c>
      <c r="C11" t="s">
        <v>225</v>
      </c>
      <c r="D11" t="s">
        <v>226</v>
      </c>
      <c r="E11" t="s">
        <v>210</v>
      </c>
      <c r="F11" t="s">
        <v>211</v>
      </c>
    </row>
    <row r="12" spans="1:6" x14ac:dyDescent="0.25">
      <c r="A12" t="s">
        <v>227</v>
      </c>
      <c r="B12">
        <v>43051</v>
      </c>
      <c r="C12" t="s">
        <v>227</v>
      </c>
      <c r="D12" t="s">
        <v>228</v>
      </c>
      <c r="E12" t="s">
        <v>210</v>
      </c>
      <c r="F12" t="s">
        <v>211</v>
      </c>
    </row>
    <row r="13" spans="1:6" x14ac:dyDescent="0.25">
      <c r="A13" t="s">
        <v>229</v>
      </c>
      <c r="B13">
        <v>43056</v>
      </c>
      <c r="C13" t="s">
        <v>229</v>
      </c>
      <c r="D13" t="s">
        <v>230</v>
      </c>
      <c r="E13" t="s">
        <v>210</v>
      </c>
      <c r="F13" t="s">
        <v>211</v>
      </c>
    </row>
    <row r="14" spans="1:6" x14ac:dyDescent="0.25">
      <c r="A14" t="s">
        <v>231</v>
      </c>
      <c r="B14">
        <v>43061</v>
      </c>
      <c r="C14" t="s">
        <v>231</v>
      </c>
      <c r="D14" t="s">
        <v>232</v>
      </c>
      <c r="E14" t="s">
        <v>210</v>
      </c>
      <c r="F14" t="s">
        <v>211</v>
      </c>
    </row>
    <row r="15" spans="1:6" x14ac:dyDescent="0.25">
      <c r="A15" t="s">
        <v>134</v>
      </c>
      <c r="B15">
        <v>43066</v>
      </c>
      <c r="C15" t="s">
        <v>134</v>
      </c>
      <c r="D15" t="s">
        <v>233</v>
      </c>
      <c r="E15" t="s">
        <v>210</v>
      </c>
      <c r="F15" t="s">
        <v>211</v>
      </c>
    </row>
    <row r="16" spans="1:6" x14ac:dyDescent="0.25">
      <c r="A16" t="s">
        <v>133</v>
      </c>
      <c r="B16">
        <v>43071</v>
      </c>
      <c r="C16" t="s">
        <v>133</v>
      </c>
      <c r="D16" t="s">
        <v>234</v>
      </c>
      <c r="E16" t="s">
        <v>210</v>
      </c>
      <c r="F16" t="s">
        <v>211</v>
      </c>
    </row>
    <row r="17" spans="1:6" x14ac:dyDescent="0.25">
      <c r="A17" t="s">
        <v>131</v>
      </c>
      <c r="B17">
        <v>43076</v>
      </c>
      <c r="C17" t="s">
        <v>131</v>
      </c>
      <c r="D17" t="s">
        <v>235</v>
      </c>
      <c r="E17" t="s">
        <v>210</v>
      </c>
      <c r="F17" t="s">
        <v>211</v>
      </c>
    </row>
    <row r="18" spans="1:6" x14ac:dyDescent="0.25">
      <c r="A18" t="s">
        <v>132</v>
      </c>
      <c r="B18">
        <v>43081</v>
      </c>
      <c r="C18" t="s">
        <v>132</v>
      </c>
      <c r="D18" t="s">
        <v>236</v>
      </c>
      <c r="E18" t="s">
        <v>210</v>
      </c>
      <c r="F18" t="s">
        <v>211</v>
      </c>
    </row>
    <row r="19" spans="1:6" x14ac:dyDescent="0.25">
      <c r="A19" t="s">
        <v>237</v>
      </c>
      <c r="B19">
        <v>42991</v>
      </c>
      <c r="C19" t="s">
        <v>237</v>
      </c>
      <c r="D19" t="s">
        <v>238</v>
      </c>
      <c r="E19" t="s">
        <v>210</v>
      </c>
      <c r="F19" t="s">
        <v>211</v>
      </c>
    </row>
    <row r="20" spans="1:6" x14ac:dyDescent="0.25">
      <c r="A20" t="s">
        <v>239</v>
      </c>
      <c r="B20">
        <v>42996</v>
      </c>
      <c r="C20" t="s">
        <v>239</v>
      </c>
      <c r="D20" t="s">
        <v>240</v>
      </c>
      <c r="E20" t="s">
        <v>210</v>
      </c>
      <c r="F20" t="s">
        <v>211</v>
      </c>
    </row>
    <row r="21" spans="1:6" x14ac:dyDescent="0.25">
      <c r="A21" t="s">
        <v>241</v>
      </c>
      <c r="B21">
        <v>43086</v>
      </c>
      <c r="C21" t="s">
        <v>241</v>
      </c>
      <c r="D21" t="s">
        <v>242</v>
      </c>
      <c r="E21" t="s">
        <v>210</v>
      </c>
      <c r="F21" t="s">
        <v>211</v>
      </c>
    </row>
    <row r="22" spans="1:6" x14ac:dyDescent="0.25">
      <c r="A22" t="s">
        <v>243</v>
      </c>
      <c r="B22">
        <v>43091</v>
      </c>
      <c r="C22" t="s">
        <v>243</v>
      </c>
      <c r="D22" t="s">
        <v>244</v>
      </c>
      <c r="E22" t="s">
        <v>210</v>
      </c>
      <c r="F22" t="s">
        <v>211</v>
      </c>
    </row>
    <row r="23" spans="1:6" x14ac:dyDescent="0.25">
      <c r="A23" t="s">
        <v>49</v>
      </c>
      <c r="B23">
        <v>43096</v>
      </c>
      <c r="C23" t="s">
        <v>49</v>
      </c>
      <c r="D23" t="s">
        <v>245</v>
      </c>
      <c r="E23" t="s">
        <v>210</v>
      </c>
      <c r="F23" t="s">
        <v>211</v>
      </c>
    </row>
    <row r="24" spans="1:6" x14ac:dyDescent="0.25">
      <c r="A24" t="s">
        <v>17</v>
      </c>
      <c r="B24">
        <v>43101</v>
      </c>
      <c r="C24" t="s">
        <v>17</v>
      </c>
      <c r="D24" t="s">
        <v>246</v>
      </c>
      <c r="E24" t="s">
        <v>210</v>
      </c>
      <c r="F24" t="s">
        <v>211</v>
      </c>
    </row>
    <row r="25" spans="1:6" x14ac:dyDescent="0.25">
      <c r="A25" t="s">
        <v>27</v>
      </c>
      <c r="B25">
        <v>43106</v>
      </c>
      <c r="C25" t="s">
        <v>27</v>
      </c>
      <c r="D25" t="s">
        <v>247</v>
      </c>
      <c r="E25" t="s">
        <v>210</v>
      </c>
      <c r="F25" t="s">
        <v>211</v>
      </c>
    </row>
    <row r="26" spans="1:6" x14ac:dyDescent="0.25">
      <c r="A26" t="s">
        <v>20</v>
      </c>
      <c r="B26">
        <v>43111</v>
      </c>
      <c r="C26" t="s">
        <v>20</v>
      </c>
      <c r="D26" t="s">
        <v>248</v>
      </c>
      <c r="E26" t="s">
        <v>210</v>
      </c>
      <c r="F26" t="s">
        <v>211</v>
      </c>
    </row>
    <row r="27" spans="1:6" x14ac:dyDescent="0.25">
      <c r="A27" t="s">
        <v>58</v>
      </c>
      <c r="B27">
        <v>43116</v>
      </c>
      <c r="C27" t="s">
        <v>58</v>
      </c>
      <c r="D27" t="s">
        <v>249</v>
      </c>
      <c r="E27" t="s">
        <v>210</v>
      </c>
      <c r="F27" t="s">
        <v>211</v>
      </c>
    </row>
    <row r="28" spans="1:6" x14ac:dyDescent="0.25">
      <c r="A28" t="s">
        <v>41</v>
      </c>
      <c r="B28">
        <v>43121</v>
      </c>
      <c r="C28" t="s">
        <v>41</v>
      </c>
      <c r="D28" t="s">
        <v>250</v>
      </c>
      <c r="E28" t="s">
        <v>210</v>
      </c>
      <c r="F28" t="s">
        <v>211</v>
      </c>
    </row>
    <row r="29" spans="1:6" x14ac:dyDescent="0.25">
      <c r="A29" t="s">
        <v>116</v>
      </c>
      <c r="B29">
        <v>43126</v>
      </c>
      <c r="C29" t="s">
        <v>116</v>
      </c>
      <c r="D29" t="s">
        <v>251</v>
      </c>
      <c r="E29" t="s">
        <v>210</v>
      </c>
      <c r="F29" t="s">
        <v>211</v>
      </c>
    </row>
    <row r="30" spans="1:6" x14ac:dyDescent="0.25">
      <c r="A30" t="s">
        <v>35</v>
      </c>
      <c r="B30">
        <v>43131</v>
      </c>
      <c r="C30" t="s">
        <v>35</v>
      </c>
      <c r="D30" t="s">
        <v>252</v>
      </c>
      <c r="E30" t="s">
        <v>210</v>
      </c>
      <c r="F30" t="s">
        <v>211</v>
      </c>
    </row>
    <row r="31" spans="1:6" x14ac:dyDescent="0.25">
      <c r="A31" t="s">
        <v>253</v>
      </c>
      <c r="B31">
        <v>43136</v>
      </c>
      <c r="C31" t="s">
        <v>253</v>
      </c>
      <c r="D31" t="s">
        <v>254</v>
      </c>
      <c r="E31" t="s">
        <v>210</v>
      </c>
      <c r="F31" t="s">
        <v>211</v>
      </c>
    </row>
    <row r="32" spans="1:6" x14ac:dyDescent="0.25">
      <c r="A32" t="s">
        <v>255</v>
      </c>
      <c r="B32">
        <v>43141</v>
      </c>
      <c r="C32" t="s">
        <v>255</v>
      </c>
      <c r="D32" t="s">
        <v>256</v>
      </c>
      <c r="E32" t="s">
        <v>210</v>
      </c>
      <c r="F32" t="s">
        <v>211</v>
      </c>
    </row>
    <row r="33" spans="1:6" x14ac:dyDescent="0.25">
      <c r="A33" t="s">
        <v>257</v>
      </c>
      <c r="B33">
        <v>43146</v>
      </c>
      <c r="C33" t="s">
        <v>257</v>
      </c>
      <c r="D33" t="s">
        <v>258</v>
      </c>
      <c r="E33" t="s">
        <v>210</v>
      </c>
      <c r="F33" t="s">
        <v>211</v>
      </c>
    </row>
    <row r="34" spans="1:6" x14ac:dyDescent="0.25">
      <c r="A34" t="s">
        <v>34</v>
      </c>
      <c r="B34">
        <v>43151</v>
      </c>
      <c r="C34" t="s">
        <v>34</v>
      </c>
      <c r="D34" t="s">
        <v>259</v>
      </c>
      <c r="E34" t="s">
        <v>210</v>
      </c>
      <c r="F34" t="s">
        <v>211</v>
      </c>
    </row>
    <row r="35" spans="1:6" x14ac:dyDescent="0.25">
      <c r="A35" t="s">
        <v>39</v>
      </c>
      <c r="B35">
        <v>43156</v>
      </c>
      <c r="C35" t="s">
        <v>39</v>
      </c>
      <c r="D35" t="s">
        <v>260</v>
      </c>
      <c r="E35" t="s">
        <v>210</v>
      </c>
      <c r="F35" t="s">
        <v>211</v>
      </c>
    </row>
    <row r="36" spans="1:6" x14ac:dyDescent="0.25">
      <c r="A36" t="s">
        <v>40</v>
      </c>
      <c r="B36">
        <v>43161</v>
      </c>
      <c r="C36" t="s">
        <v>40</v>
      </c>
      <c r="D36" t="s">
        <v>261</v>
      </c>
      <c r="E36" t="s">
        <v>210</v>
      </c>
      <c r="F36" t="s">
        <v>211</v>
      </c>
    </row>
    <row r="37" spans="1:6" x14ac:dyDescent="0.25">
      <c r="A37" t="s">
        <v>111</v>
      </c>
      <c r="B37">
        <v>43166</v>
      </c>
      <c r="C37" t="s">
        <v>111</v>
      </c>
      <c r="D37" t="s">
        <v>262</v>
      </c>
      <c r="E37" t="s">
        <v>210</v>
      </c>
      <c r="F37" t="s">
        <v>211</v>
      </c>
    </row>
    <row r="38" spans="1:6" x14ac:dyDescent="0.25">
      <c r="A38" t="s">
        <v>59</v>
      </c>
      <c r="B38">
        <v>43171</v>
      </c>
      <c r="C38" t="s">
        <v>59</v>
      </c>
      <c r="D38" t="s">
        <v>263</v>
      </c>
      <c r="E38" t="s">
        <v>210</v>
      </c>
      <c r="F38" t="s">
        <v>211</v>
      </c>
    </row>
    <row r="39" spans="1:6" x14ac:dyDescent="0.25">
      <c r="A39" t="s">
        <v>264</v>
      </c>
      <c r="B39">
        <v>43176</v>
      </c>
      <c r="C39" t="s">
        <v>264</v>
      </c>
      <c r="D39" t="s">
        <v>265</v>
      </c>
      <c r="E39" t="s">
        <v>210</v>
      </c>
      <c r="F39" t="s">
        <v>211</v>
      </c>
    </row>
    <row r="40" spans="1:6" x14ac:dyDescent="0.25">
      <c r="A40" t="s">
        <v>266</v>
      </c>
      <c r="B40">
        <v>43181</v>
      </c>
      <c r="C40" t="s">
        <v>266</v>
      </c>
      <c r="D40" t="s">
        <v>267</v>
      </c>
      <c r="E40" t="s">
        <v>210</v>
      </c>
      <c r="F40" t="s">
        <v>211</v>
      </c>
    </row>
    <row r="41" spans="1:6" x14ac:dyDescent="0.25">
      <c r="A41" t="s">
        <v>268</v>
      </c>
      <c r="B41">
        <v>43186</v>
      </c>
      <c r="C41" t="s">
        <v>268</v>
      </c>
      <c r="D41" t="s">
        <v>269</v>
      </c>
      <c r="E41" t="s">
        <v>210</v>
      </c>
      <c r="F41" t="s">
        <v>211</v>
      </c>
    </row>
    <row r="42" spans="1:6" x14ac:dyDescent="0.25">
      <c r="A42" t="s">
        <v>270</v>
      </c>
      <c r="B42">
        <v>43191</v>
      </c>
      <c r="C42" t="s">
        <v>270</v>
      </c>
      <c r="D42" t="s">
        <v>271</v>
      </c>
      <c r="E42" t="s">
        <v>210</v>
      </c>
      <c r="F42" t="s">
        <v>211</v>
      </c>
    </row>
    <row r="43" spans="1:6" x14ac:dyDescent="0.25">
      <c r="A43" t="s">
        <v>272</v>
      </c>
      <c r="B43">
        <v>43196</v>
      </c>
      <c r="C43" t="s">
        <v>272</v>
      </c>
      <c r="D43" t="s">
        <v>273</v>
      </c>
      <c r="E43" t="s">
        <v>210</v>
      </c>
      <c r="F43" t="s">
        <v>211</v>
      </c>
    </row>
    <row r="44" spans="1:6" x14ac:dyDescent="0.25">
      <c r="A44" t="s">
        <v>274</v>
      </c>
      <c r="B44">
        <v>43201</v>
      </c>
      <c r="C44" t="s">
        <v>274</v>
      </c>
      <c r="D44" t="s">
        <v>275</v>
      </c>
      <c r="E44" t="s">
        <v>210</v>
      </c>
      <c r="F44" t="s">
        <v>211</v>
      </c>
    </row>
    <row r="45" spans="1:6" x14ac:dyDescent="0.25">
      <c r="A45" t="s">
        <v>276</v>
      </c>
      <c r="B45">
        <v>43221</v>
      </c>
      <c r="C45" t="s">
        <v>276</v>
      </c>
      <c r="D45" t="s">
        <v>277</v>
      </c>
      <c r="E45" t="s">
        <v>210</v>
      </c>
      <c r="F45" t="s">
        <v>211</v>
      </c>
    </row>
    <row r="46" spans="1:6" x14ac:dyDescent="0.25">
      <c r="A46" t="s">
        <v>278</v>
      </c>
      <c r="B46">
        <v>43206</v>
      </c>
      <c r="C46" t="s">
        <v>278</v>
      </c>
      <c r="D46" t="s">
        <v>279</v>
      </c>
      <c r="E46" t="s">
        <v>210</v>
      </c>
      <c r="F46" t="s">
        <v>211</v>
      </c>
    </row>
    <row r="47" spans="1:6" x14ac:dyDescent="0.25">
      <c r="A47" t="s">
        <v>280</v>
      </c>
      <c r="B47">
        <v>43211</v>
      </c>
      <c r="C47" t="s">
        <v>280</v>
      </c>
      <c r="D47" t="s">
        <v>281</v>
      </c>
      <c r="E47" t="s">
        <v>210</v>
      </c>
      <c r="F47" t="s">
        <v>211</v>
      </c>
    </row>
    <row r="48" spans="1:6" x14ac:dyDescent="0.25">
      <c r="A48" t="s">
        <v>282</v>
      </c>
      <c r="B48">
        <v>43216</v>
      </c>
      <c r="C48" t="s">
        <v>282</v>
      </c>
      <c r="D48" t="s">
        <v>283</v>
      </c>
      <c r="E48" t="s">
        <v>210</v>
      </c>
      <c r="F48" t="s">
        <v>211</v>
      </c>
    </row>
    <row r="49" spans="1:6" x14ac:dyDescent="0.25">
      <c r="A49" t="s">
        <v>284</v>
      </c>
      <c r="B49">
        <v>43226</v>
      </c>
      <c r="C49" t="s">
        <v>284</v>
      </c>
      <c r="D49" t="s">
        <v>285</v>
      </c>
      <c r="E49" t="s">
        <v>210</v>
      </c>
      <c r="F49" t="s">
        <v>211</v>
      </c>
    </row>
    <row r="50" spans="1:6" x14ac:dyDescent="0.25">
      <c r="A50" t="s">
        <v>286</v>
      </c>
      <c r="B50">
        <v>43231</v>
      </c>
      <c r="C50" t="s">
        <v>286</v>
      </c>
      <c r="D50" t="s">
        <v>287</v>
      </c>
      <c r="E50" t="s">
        <v>210</v>
      </c>
      <c r="F50" t="s">
        <v>211</v>
      </c>
    </row>
    <row r="51" spans="1:6" x14ac:dyDescent="0.25">
      <c r="A51" t="s">
        <v>12</v>
      </c>
      <c r="B51">
        <v>43236</v>
      </c>
      <c r="C51" t="s">
        <v>12</v>
      </c>
      <c r="D51" t="s">
        <v>288</v>
      </c>
      <c r="E51" t="s">
        <v>210</v>
      </c>
      <c r="F51" t="s">
        <v>211</v>
      </c>
    </row>
    <row r="52" spans="1:6" x14ac:dyDescent="0.25">
      <c r="A52" t="s">
        <v>13</v>
      </c>
      <c r="B52">
        <v>43241</v>
      </c>
      <c r="C52" t="s">
        <v>13</v>
      </c>
      <c r="D52" t="s">
        <v>289</v>
      </c>
      <c r="E52" t="s">
        <v>210</v>
      </c>
      <c r="F52" t="s">
        <v>211</v>
      </c>
    </row>
    <row r="53" spans="1:6" x14ac:dyDescent="0.25">
      <c r="A53" t="s">
        <v>16</v>
      </c>
      <c r="B53">
        <v>43246</v>
      </c>
      <c r="C53" t="s">
        <v>16</v>
      </c>
      <c r="D53" t="s">
        <v>290</v>
      </c>
      <c r="E53" t="s">
        <v>210</v>
      </c>
      <c r="F53" t="s">
        <v>211</v>
      </c>
    </row>
    <row r="54" spans="1:6" x14ac:dyDescent="0.25">
      <c r="A54" t="s">
        <v>291</v>
      </c>
      <c r="B54">
        <v>43251</v>
      </c>
      <c r="C54" t="s">
        <v>291</v>
      </c>
      <c r="D54" t="s">
        <v>292</v>
      </c>
      <c r="E54" t="s">
        <v>210</v>
      </c>
      <c r="F54" t="s">
        <v>211</v>
      </c>
    </row>
    <row r="55" spans="1:6" x14ac:dyDescent="0.25">
      <c r="A55" t="s">
        <v>293</v>
      </c>
      <c r="B55">
        <v>43256</v>
      </c>
      <c r="C55" t="s">
        <v>293</v>
      </c>
      <c r="D55" t="s">
        <v>294</v>
      </c>
      <c r="E55" t="s">
        <v>210</v>
      </c>
      <c r="F55" t="s">
        <v>211</v>
      </c>
    </row>
    <row r="56" spans="1:6" x14ac:dyDescent="0.25">
      <c r="A56" t="s">
        <v>295</v>
      </c>
      <c r="B56">
        <v>43261</v>
      </c>
      <c r="C56" t="s">
        <v>295</v>
      </c>
      <c r="D56" t="s">
        <v>296</v>
      </c>
      <c r="E56" t="s">
        <v>210</v>
      </c>
      <c r="F56" t="s">
        <v>211</v>
      </c>
    </row>
    <row r="57" spans="1:6" x14ac:dyDescent="0.25">
      <c r="A57" t="s">
        <v>297</v>
      </c>
      <c r="B57">
        <v>43266</v>
      </c>
      <c r="C57" t="s">
        <v>297</v>
      </c>
      <c r="D57" t="s">
        <v>298</v>
      </c>
      <c r="E57" t="s">
        <v>210</v>
      </c>
      <c r="F57" t="s">
        <v>211</v>
      </c>
    </row>
    <row r="58" spans="1:6" x14ac:dyDescent="0.25">
      <c r="A58" t="s">
        <v>299</v>
      </c>
      <c r="B58">
        <v>43271</v>
      </c>
      <c r="C58" t="s">
        <v>299</v>
      </c>
      <c r="D58" t="s">
        <v>300</v>
      </c>
      <c r="E58" t="s">
        <v>210</v>
      </c>
      <c r="F58" t="s">
        <v>211</v>
      </c>
    </row>
    <row r="59" spans="1:6" x14ac:dyDescent="0.25">
      <c r="A59" t="s">
        <v>301</v>
      </c>
      <c r="B59">
        <v>43276</v>
      </c>
      <c r="C59" t="s">
        <v>301</v>
      </c>
      <c r="D59" t="s">
        <v>302</v>
      </c>
      <c r="E59" t="s">
        <v>303</v>
      </c>
      <c r="F59" t="s">
        <v>211</v>
      </c>
    </row>
    <row r="60" spans="1:6" x14ac:dyDescent="0.25">
      <c r="A60" t="s">
        <v>304</v>
      </c>
      <c r="B60">
        <v>43281</v>
      </c>
      <c r="C60" t="s">
        <v>304</v>
      </c>
      <c r="D60" t="s">
        <v>305</v>
      </c>
      <c r="E60" t="s">
        <v>303</v>
      </c>
      <c r="F60" t="s">
        <v>211</v>
      </c>
    </row>
    <row r="61" spans="1:6" x14ac:dyDescent="0.25">
      <c r="A61" t="s">
        <v>306</v>
      </c>
      <c r="B61">
        <v>43291</v>
      </c>
      <c r="C61" t="s">
        <v>306</v>
      </c>
      <c r="D61" t="s">
        <v>307</v>
      </c>
      <c r="E61" t="s">
        <v>303</v>
      </c>
      <c r="F61" t="s">
        <v>211</v>
      </c>
    </row>
    <row r="62" spans="1:6" x14ac:dyDescent="0.25">
      <c r="A62" t="s">
        <v>308</v>
      </c>
      <c r="B62">
        <v>43296</v>
      </c>
      <c r="C62" t="s">
        <v>308</v>
      </c>
      <c r="D62" t="s">
        <v>309</v>
      </c>
      <c r="E62" t="s">
        <v>303</v>
      </c>
      <c r="F62" t="s">
        <v>211</v>
      </c>
    </row>
    <row r="63" spans="1:6" x14ac:dyDescent="0.25">
      <c r="A63" t="s">
        <v>310</v>
      </c>
      <c r="B63">
        <v>43301</v>
      </c>
      <c r="C63" t="s">
        <v>310</v>
      </c>
      <c r="D63" t="s">
        <v>311</v>
      </c>
      <c r="E63" t="s">
        <v>303</v>
      </c>
      <c r="F63" t="s">
        <v>211</v>
      </c>
    </row>
    <row r="64" spans="1:6" x14ac:dyDescent="0.25">
      <c r="A64" t="s">
        <v>312</v>
      </c>
      <c r="B64">
        <v>43306</v>
      </c>
      <c r="C64" t="s">
        <v>312</v>
      </c>
      <c r="D64" t="s">
        <v>313</v>
      </c>
      <c r="E64" t="s">
        <v>303</v>
      </c>
      <c r="F64" t="s">
        <v>211</v>
      </c>
    </row>
    <row r="65" spans="1:6" x14ac:dyDescent="0.25">
      <c r="A65" t="s">
        <v>314</v>
      </c>
      <c r="B65">
        <v>43311</v>
      </c>
      <c r="C65" t="s">
        <v>314</v>
      </c>
      <c r="D65" t="s">
        <v>315</v>
      </c>
      <c r="E65" t="s">
        <v>303</v>
      </c>
      <c r="F65" t="s">
        <v>211</v>
      </c>
    </row>
    <row r="66" spans="1:6" x14ac:dyDescent="0.25">
      <c r="A66" t="s">
        <v>316</v>
      </c>
      <c r="B66">
        <v>43316</v>
      </c>
      <c r="C66" t="s">
        <v>316</v>
      </c>
      <c r="D66" t="s">
        <v>317</v>
      </c>
      <c r="E66" t="s">
        <v>303</v>
      </c>
      <c r="F66" t="s">
        <v>211</v>
      </c>
    </row>
    <row r="67" spans="1:6" x14ac:dyDescent="0.25">
      <c r="A67" t="s">
        <v>318</v>
      </c>
      <c r="B67">
        <v>43321</v>
      </c>
      <c r="C67" t="s">
        <v>318</v>
      </c>
      <c r="D67" t="s">
        <v>319</v>
      </c>
      <c r="E67" t="s">
        <v>303</v>
      </c>
      <c r="F67" t="s">
        <v>211</v>
      </c>
    </row>
    <row r="68" spans="1:6" x14ac:dyDescent="0.25">
      <c r="A68" t="s">
        <v>320</v>
      </c>
      <c r="B68">
        <v>43326</v>
      </c>
      <c r="C68" t="s">
        <v>320</v>
      </c>
      <c r="D68" t="s">
        <v>321</v>
      </c>
      <c r="E68" t="s">
        <v>303</v>
      </c>
      <c r="F68" t="s">
        <v>211</v>
      </c>
    </row>
    <row r="69" spans="1:6" x14ac:dyDescent="0.25">
      <c r="A69" t="s">
        <v>322</v>
      </c>
      <c r="B69">
        <v>43331</v>
      </c>
      <c r="C69" t="s">
        <v>322</v>
      </c>
      <c r="D69" t="s">
        <v>323</v>
      </c>
      <c r="E69" t="s">
        <v>303</v>
      </c>
      <c r="F69" t="s">
        <v>211</v>
      </c>
    </row>
    <row r="70" spans="1:6" x14ac:dyDescent="0.25">
      <c r="A70" t="s">
        <v>324</v>
      </c>
      <c r="B70">
        <v>43336</v>
      </c>
      <c r="C70" t="s">
        <v>324</v>
      </c>
      <c r="D70" t="s">
        <v>325</v>
      </c>
      <c r="E70" t="s">
        <v>303</v>
      </c>
      <c r="F70" t="s">
        <v>211</v>
      </c>
    </row>
    <row r="71" spans="1:6" x14ac:dyDescent="0.25">
      <c r="A71" t="s">
        <v>326</v>
      </c>
      <c r="B71">
        <v>43341</v>
      </c>
      <c r="C71" t="s">
        <v>326</v>
      </c>
      <c r="D71" t="s">
        <v>327</v>
      </c>
      <c r="E71" t="s">
        <v>303</v>
      </c>
      <c r="F71" t="s">
        <v>211</v>
      </c>
    </row>
    <row r="72" spans="1:6" x14ac:dyDescent="0.25">
      <c r="A72" t="s">
        <v>328</v>
      </c>
      <c r="B72">
        <v>43346</v>
      </c>
      <c r="C72" t="s">
        <v>328</v>
      </c>
      <c r="D72" t="s">
        <v>329</v>
      </c>
      <c r="E72" t="s">
        <v>303</v>
      </c>
      <c r="F72" t="s">
        <v>211</v>
      </c>
    </row>
    <row r="73" spans="1:6" x14ac:dyDescent="0.25">
      <c r="A73" t="s">
        <v>330</v>
      </c>
      <c r="B73">
        <v>43351</v>
      </c>
      <c r="C73" t="s">
        <v>330</v>
      </c>
      <c r="D73" t="s">
        <v>331</v>
      </c>
      <c r="E73" t="s">
        <v>303</v>
      </c>
      <c r="F73" t="s">
        <v>211</v>
      </c>
    </row>
    <row r="74" spans="1:6" x14ac:dyDescent="0.25">
      <c r="A74" t="s">
        <v>332</v>
      </c>
      <c r="B74">
        <v>43356</v>
      </c>
      <c r="C74" t="s">
        <v>332</v>
      </c>
      <c r="D74" t="s">
        <v>333</v>
      </c>
      <c r="E74" t="s">
        <v>303</v>
      </c>
      <c r="F74" t="s">
        <v>211</v>
      </c>
    </row>
    <row r="75" spans="1:6" x14ac:dyDescent="0.25">
      <c r="A75" t="s">
        <v>334</v>
      </c>
      <c r="B75">
        <v>43361</v>
      </c>
      <c r="C75" t="s">
        <v>334</v>
      </c>
      <c r="D75" t="s">
        <v>335</v>
      </c>
      <c r="E75" t="s">
        <v>303</v>
      </c>
      <c r="F75" t="s">
        <v>211</v>
      </c>
    </row>
    <row r="76" spans="1:6" x14ac:dyDescent="0.25">
      <c r="A76" t="s">
        <v>336</v>
      </c>
      <c r="B76">
        <v>43366</v>
      </c>
      <c r="C76" t="s">
        <v>336</v>
      </c>
      <c r="D76" t="s">
        <v>337</v>
      </c>
      <c r="E76" t="s">
        <v>303</v>
      </c>
      <c r="F76" t="s">
        <v>211</v>
      </c>
    </row>
    <row r="77" spans="1:6" x14ac:dyDescent="0.25">
      <c r="A77" t="s">
        <v>338</v>
      </c>
      <c r="B77">
        <v>43371</v>
      </c>
      <c r="C77" t="s">
        <v>338</v>
      </c>
      <c r="D77" t="s">
        <v>339</v>
      </c>
      <c r="E77" t="s">
        <v>303</v>
      </c>
      <c r="F77" t="s">
        <v>211</v>
      </c>
    </row>
    <row r="78" spans="1:6" x14ac:dyDescent="0.25">
      <c r="A78" t="s">
        <v>340</v>
      </c>
      <c r="B78">
        <v>43376</v>
      </c>
      <c r="C78" t="s">
        <v>340</v>
      </c>
      <c r="D78" t="s">
        <v>341</v>
      </c>
      <c r="E78" t="s">
        <v>303</v>
      </c>
      <c r="F78" t="s">
        <v>211</v>
      </c>
    </row>
    <row r="79" spans="1:6" x14ac:dyDescent="0.25">
      <c r="A79" t="s">
        <v>342</v>
      </c>
      <c r="B79">
        <v>43381</v>
      </c>
      <c r="C79" t="s">
        <v>342</v>
      </c>
      <c r="D79" t="s">
        <v>343</v>
      </c>
      <c r="E79" t="s">
        <v>303</v>
      </c>
      <c r="F79" t="s">
        <v>211</v>
      </c>
    </row>
    <row r="80" spans="1:6" x14ac:dyDescent="0.25">
      <c r="A80" t="s">
        <v>344</v>
      </c>
      <c r="B80">
        <v>43386</v>
      </c>
      <c r="C80" t="s">
        <v>344</v>
      </c>
      <c r="D80" t="s">
        <v>345</v>
      </c>
      <c r="E80" t="s">
        <v>303</v>
      </c>
      <c r="F80" t="s">
        <v>211</v>
      </c>
    </row>
    <row r="81" spans="1:6" x14ac:dyDescent="0.25">
      <c r="A81" t="s">
        <v>346</v>
      </c>
      <c r="B81">
        <v>43391</v>
      </c>
      <c r="C81" t="s">
        <v>346</v>
      </c>
      <c r="D81" t="s">
        <v>347</v>
      </c>
      <c r="E81" t="s">
        <v>303</v>
      </c>
      <c r="F81" t="s">
        <v>211</v>
      </c>
    </row>
    <row r="82" spans="1:6" x14ac:dyDescent="0.25">
      <c r="A82" t="s">
        <v>348</v>
      </c>
      <c r="B82">
        <v>43396</v>
      </c>
      <c r="C82" t="s">
        <v>348</v>
      </c>
      <c r="D82" t="s">
        <v>349</v>
      </c>
      <c r="E82" t="s">
        <v>303</v>
      </c>
      <c r="F82" t="s">
        <v>211</v>
      </c>
    </row>
    <row r="83" spans="1:6" x14ac:dyDescent="0.25">
      <c r="A83" t="s">
        <v>350</v>
      </c>
      <c r="B83">
        <v>43401</v>
      </c>
      <c r="C83" t="s">
        <v>350</v>
      </c>
      <c r="D83" t="s">
        <v>351</v>
      </c>
      <c r="E83" t="s">
        <v>303</v>
      </c>
      <c r="F83" t="s">
        <v>211</v>
      </c>
    </row>
    <row r="84" spans="1:6" x14ac:dyDescent="0.25">
      <c r="A84" t="s">
        <v>352</v>
      </c>
      <c r="B84">
        <v>43406</v>
      </c>
      <c r="C84" t="s">
        <v>352</v>
      </c>
      <c r="D84" t="s">
        <v>353</v>
      </c>
      <c r="E84" t="s">
        <v>303</v>
      </c>
      <c r="F84" t="s">
        <v>211</v>
      </c>
    </row>
    <row r="85" spans="1:6" x14ac:dyDescent="0.25">
      <c r="A85" t="s">
        <v>354</v>
      </c>
      <c r="B85">
        <v>43411</v>
      </c>
      <c r="C85" t="s">
        <v>354</v>
      </c>
      <c r="D85" t="s">
        <v>355</v>
      </c>
      <c r="E85" t="s">
        <v>303</v>
      </c>
      <c r="F85" t="s">
        <v>211</v>
      </c>
    </row>
    <row r="86" spans="1:6" x14ac:dyDescent="0.25">
      <c r="A86" t="s">
        <v>356</v>
      </c>
      <c r="B86">
        <v>43416</v>
      </c>
      <c r="C86" t="s">
        <v>356</v>
      </c>
      <c r="D86" t="s">
        <v>357</v>
      </c>
      <c r="E86" t="s">
        <v>303</v>
      </c>
      <c r="F86" t="s">
        <v>211</v>
      </c>
    </row>
    <row r="87" spans="1:6" x14ac:dyDescent="0.25">
      <c r="A87" t="s">
        <v>358</v>
      </c>
      <c r="B87">
        <v>43421</v>
      </c>
      <c r="C87" t="s">
        <v>358</v>
      </c>
      <c r="D87" t="s">
        <v>359</v>
      </c>
      <c r="E87" t="s">
        <v>303</v>
      </c>
      <c r="F87" t="s">
        <v>211</v>
      </c>
    </row>
    <row r="88" spans="1:6" x14ac:dyDescent="0.25">
      <c r="A88" t="s">
        <v>360</v>
      </c>
      <c r="B88">
        <v>43426</v>
      </c>
      <c r="C88" t="s">
        <v>360</v>
      </c>
      <c r="D88" t="s">
        <v>361</v>
      </c>
      <c r="E88" t="s">
        <v>303</v>
      </c>
      <c r="F88" t="s">
        <v>211</v>
      </c>
    </row>
    <row r="89" spans="1:6" x14ac:dyDescent="0.25">
      <c r="A89" t="s">
        <v>362</v>
      </c>
      <c r="B89">
        <v>43431</v>
      </c>
      <c r="C89" t="s">
        <v>362</v>
      </c>
      <c r="D89" t="s">
        <v>363</v>
      </c>
      <c r="E89" t="s">
        <v>303</v>
      </c>
      <c r="F89" t="s">
        <v>211</v>
      </c>
    </row>
    <row r="90" spans="1:6" x14ac:dyDescent="0.25">
      <c r="A90" t="s">
        <v>364</v>
      </c>
      <c r="B90">
        <v>43436</v>
      </c>
      <c r="C90" t="s">
        <v>364</v>
      </c>
      <c r="D90" t="s">
        <v>365</v>
      </c>
      <c r="E90" t="s">
        <v>303</v>
      </c>
      <c r="F90" t="s">
        <v>211</v>
      </c>
    </row>
    <row r="91" spans="1:6" x14ac:dyDescent="0.25">
      <c r="A91" t="s">
        <v>366</v>
      </c>
      <c r="B91">
        <v>43441</v>
      </c>
      <c r="C91" t="s">
        <v>366</v>
      </c>
      <c r="D91" t="s">
        <v>367</v>
      </c>
      <c r="E91" t="s">
        <v>303</v>
      </c>
      <c r="F91" t="s">
        <v>211</v>
      </c>
    </row>
    <row r="92" spans="1:6" x14ac:dyDescent="0.25">
      <c r="A92" t="s">
        <v>368</v>
      </c>
      <c r="B92">
        <v>43446</v>
      </c>
      <c r="C92" t="s">
        <v>368</v>
      </c>
      <c r="D92" t="s">
        <v>369</v>
      </c>
      <c r="E92" t="s">
        <v>370</v>
      </c>
      <c r="F92" t="s">
        <v>211</v>
      </c>
    </row>
    <row r="93" spans="1:6" x14ac:dyDescent="0.25">
      <c r="A93" t="s">
        <v>371</v>
      </c>
      <c r="B93">
        <v>43451</v>
      </c>
      <c r="C93" t="s">
        <v>371</v>
      </c>
      <c r="D93" t="s">
        <v>372</v>
      </c>
      <c r="E93" t="s">
        <v>370</v>
      </c>
      <c r="F93" t="s">
        <v>211</v>
      </c>
    </row>
    <row r="94" spans="1:6" x14ac:dyDescent="0.25">
      <c r="A94" t="s">
        <v>373</v>
      </c>
      <c r="B94">
        <v>43456</v>
      </c>
      <c r="C94" t="s">
        <v>373</v>
      </c>
      <c r="D94" t="s">
        <v>374</v>
      </c>
      <c r="E94" t="s">
        <v>370</v>
      </c>
      <c r="F94" t="s">
        <v>211</v>
      </c>
    </row>
    <row r="95" spans="1:6" x14ac:dyDescent="0.25">
      <c r="A95" t="s">
        <v>375</v>
      </c>
      <c r="B95">
        <v>43461</v>
      </c>
      <c r="C95" t="s">
        <v>375</v>
      </c>
      <c r="D95" t="s">
        <v>376</v>
      </c>
      <c r="E95" t="s">
        <v>370</v>
      </c>
      <c r="F95" t="s">
        <v>211</v>
      </c>
    </row>
    <row r="96" spans="1:6" x14ac:dyDescent="0.25">
      <c r="A96" t="s">
        <v>377</v>
      </c>
      <c r="B96">
        <v>43466</v>
      </c>
      <c r="C96" t="s">
        <v>377</v>
      </c>
      <c r="D96" t="s">
        <v>378</v>
      </c>
      <c r="E96" t="s">
        <v>370</v>
      </c>
      <c r="F96" t="s">
        <v>211</v>
      </c>
    </row>
    <row r="97" spans="1:6" x14ac:dyDescent="0.25">
      <c r="A97" t="s">
        <v>379</v>
      </c>
      <c r="B97">
        <v>43471</v>
      </c>
      <c r="C97" t="s">
        <v>379</v>
      </c>
      <c r="D97" t="s">
        <v>380</v>
      </c>
      <c r="E97" t="s">
        <v>370</v>
      </c>
      <c r="F97" t="s">
        <v>211</v>
      </c>
    </row>
    <row r="98" spans="1:6" x14ac:dyDescent="0.25">
      <c r="A98" t="s">
        <v>381</v>
      </c>
      <c r="B98">
        <v>43476</v>
      </c>
      <c r="C98" t="s">
        <v>381</v>
      </c>
      <c r="D98" t="s">
        <v>382</v>
      </c>
      <c r="E98" t="s">
        <v>370</v>
      </c>
      <c r="F98" t="s">
        <v>211</v>
      </c>
    </row>
    <row r="99" spans="1:6" x14ac:dyDescent="0.25">
      <c r="A99" t="s">
        <v>383</v>
      </c>
      <c r="B99">
        <v>43481</v>
      </c>
      <c r="C99" t="s">
        <v>383</v>
      </c>
      <c r="D99" t="s">
        <v>384</v>
      </c>
      <c r="E99" t="s">
        <v>370</v>
      </c>
      <c r="F99" t="s">
        <v>211</v>
      </c>
    </row>
    <row r="100" spans="1:6" x14ac:dyDescent="0.25">
      <c r="A100" t="s">
        <v>385</v>
      </c>
      <c r="B100">
        <v>43486</v>
      </c>
      <c r="C100" t="s">
        <v>385</v>
      </c>
      <c r="D100" t="s">
        <v>386</v>
      </c>
      <c r="E100" t="s">
        <v>387</v>
      </c>
      <c r="F100" t="s">
        <v>211</v>
      </c>
    </row>
    <row r="101" spans="1:6" x14ac:dyDescent="0.25">
      <c r="A101" t="s">
        <v>388</v>
      </c>
      <c r="B101">
        <v>43491</v>
      </c>
      <c r="C101" t="s">
        <v>388</v>
      </c>
      <c r="D101" t="s">
        <v>389</v>
      </c>
      <c r="E101" t="s">
        <v>387</v>
      </c>
      <c r="F101" t="s">
        <v>211</v>
      </c>
    </row>
    <row r="102" spans="1:6" x14ac:dyDescent="0.25">
      <c r="A102" t="s">
        <v>390</v>
      </c>
      <c r="B102">
        <v>43496</v>
      </c>
      <c r="C102" t="s">
        <v>390</v>
      </c>
      <c r="D102" t="s">
        <v>391</v>
      </c>
      <c r="E102" t="s">
        <v>387</v>
      </c>
      <c r="F102" t="s">
        <v>211</v>
      </c>
    </row>
    <row r="103" spans="1:6" x14ac:dyDescent="0.25">
      <c r="A103" t="s">
        <v>392</v>
      </c>
      <c r="B103">
        <v>43501</v>
      </c>
      <c r="C103" t="s">
        <v>392</v>
      </c>
      <c r="D103" t="s">
        <v>393</v>
      </c>
      <c r="E103" t="s">
        <v>387</v>
      </c>
      <c r="F103" t="s">
        <v>211</v>
      </c>
    </row>
    <row r="104" spans="1:6" x14ac:dyDescent="0.25">
      <c r="A104" t="s">
        <v>394</v>
      </c>
      <c r="B104">
        <v>43506</v>
      </c>
      <c r="C104" t="s">
        <v>394</v>
      </c>
      <c r="D104" t="s">
        <v>395</v>
      </c>
      <c r="E104" t="s">
        <v>387</v>
      </c>
      <c r="F104" t="s">
        <v>211</v>
      </c>
    </row>
    <row r="105" spans="1:6" x14ac:dyDescent="0.25">
      <c r="A105" t="s">
        <v>396</v>
      </c>
      <c r="B105">
        <v>43511</v>
      </c>
      <c r="C105" t="s">
        <v>396</v>
      </c>
      <c r="D105" t="s">
        <v>397</v>
      </c>
      <c r="E105" t="s">
        <v>387</v>
      </c>
      <c r="F105" t="s">
        <v>211</v>
      </c>
    </row>
    <row r="106" spans="1:6" x14ac:dyDescent="0.25">
      <c r="A106">
        <v>1043406</v>
      </c>
      <c r="B106">
        <v>43516</v>
      </c>
      <c r="C106">
        <v>1043406</v>
      </c>
      <c r="D106" t="s">
        <v>398</v>
      </c>
      <c r="E106" t="s">
        <v>387</v>
      </c>
      <c r="F106" t="s">
        <v>211</v>
      </c>
    </row>
    <row r="107" spans="1:6" x14ac:dyDescent="0.25">
      <c r="A107" t="s">
        <v>170</v>
      </c>
      <c r="B107">
        <v>43531</v>
      </c>
      <c r="C107" t="s">
        <v>170</v>
      </c>
      <c r="D107" t="s">
        <v>399</v>
      </c>
      <c r="E107" t="s">
        <v>400</v>
      </c>
      <c r="F107" t="s">
        <v>211</v>
      </c>
    </row>
    <row r="108" spans="1:6" x14ac:dyDescent="0.25">
      <c r="A108" t="s">
        <v>171</v>
      </c>
      <c r="B108">
        <v>43536</v>
      </c>
      <c r="C108" t="s">
        <v>171</v>
      </c>
      <c r="D108" t="s">
        <v>401</v>
      </c>
      <c r="E108" t="s">
        <v>400</v>
      </c>
      <c r="F108" t="s">
        <v>211</v>
      </c>
    </row>
    <row r="109" spans="1:6" x14ac:dyDescent="0.25">
      <c r="A109" t="s">
        <v>172</v>
      </c>
      <c r="B109">
        <v>43541</v>
      </c>
      <c r="C109" t="s">
        <v>172</v>
      </c>
      <c r="D109" t="s">
        <v>402</v>
      </c>
      <c r="E109" t="s">
        <v>400</v>
      </c>
      <c r="F109" t="s">
        <v>211</v>
      </c>
    </row>
    <row r="110" spans="1:6" x14ac:dyDescent="0.25">
      <c r="A110" t="s">
        <v>173</v>
      </c>
      <c r="B110">
        <v>43546</v>
      </c>
      <c r="C110" t="s">
        <v>173</v>
      </c>
      <c r="D110" t="s">
        <v>403</v>
      </c>
      <c r="E110" t="s">
        <v>400</v>
      </c>
      <c r="F110" t="s">
        <v>211</v>
      </c>
    </row>
    <row r="111" spans="1:6" x14ac:dyDescent="0.25">
      <c r="A111" t="s">
        <v>174</v>
      </c>
      <c r="B111">
        <v>43551</v>
      </c>
      <c r="C111" t="s">
        <v>174</v>
      </c>
      <c r="D111" t="s">
        <v>404</v>
      </c>
      <c r="E111" t="s">
        <v>400</v>
      </c>
      <c r="F111" t="s">
        <v>211</v>
      </c>
    </row>
    <row r="112" spans="1:6" x14ac:dyDescent="0.25">
      <c r="A112" t="s">
        <v>175</v>
      </c>
      <c r="B112">
        <v>43556</v>
      </c>
      <c r="C112" t="s">
        <v>175</v>
      </c>
      <c r="D112" t="s">
        <v>405</v>
      </c>
      <c r="E112" t="s">
        <v>400</v>
      </c>
      <c r="F112" t="s">
        <v>211</v>
      </c>
    </row>
    <row r="113" spans="1:6" x14ac:dyDescent="0.25">
      <c r="A113" t="s">
        <v>406</v>
      </c>
      <c r="B113">
        <v>43526</v>
      </c>
      <c r="C113" t="s">
        <v>407</v>
      </c>
      <c r="D113" t="s">
        <v>408</v>
      </c>
      <c r="E113" t="s">
        <v>400</v>
      </c>
      <c r="F113" t="s">
        <v>211</v>
      </c>
    </row>
    <row r="114" spans="1:6" x14ac:dyDescent="0.25">
      <c r="A114" t="s">
        <v>409</v>
      </c>
      <c r="B114">
        <v>43561</v>
      </c>
      <c r="C114" t="s">
        <v>409</v>
      </c>
      <c r="D114" t="s">
        <v>410</v>
      </c>
      <c r="E114" t="s">
        <v>400</v>
      </c>
      <c r="F114" t="s">
        <v>211</v>
      </c>
    </row>
    <row r="115" spans="1:6" x14ac:dyDescent="0.25">
      <c r="A115" t="s">
        <v>411</v>
      </c>
      <c r="B115">
        <v>43586</v>
      </c>
      <c r="C115" t="s">
        <v>412</v>
      </c>
      <c r="D115" t="s">
        <v>413</v>
      </c>
      <c r="E115" t="s">
        <v>400</v>
      </c>
      <c r="F115" t="s">
        <v>211</v>
      </c>
    </row>
    <row r="116" spans="1:6" x14ac:dyDescent="0.25">
      <c r="A116" t="s">
        <v>414</v>
      </c>
      <c r="B116">
        <v>43606</v>
      </c>
      <c r="C116" t="s">
        <v>414</v>
      </c>
      <c r="D116" t="s">
        <v>415</v>
      </c>
      <c r="E116" t="s">
        <v>400</v>
      </c>
      <c r="F116" t="s">
        <v>211</v>
      </c>
    </row>
    <row r="117" spans="1:6" x14ac:dyDescent="0.25">
      <c r="A117" t="s">
        <v>416</v>
      </c>
      <c r="B117">
        <v>43566</v>
      </c>
      <c r="C117" t="s">
        <v>416</v>
      </c>
      <c r="D117" t="s">
        <v>417</v>
      </c>
      <c r="E117" t="s">
        <v>400</v>
      </c>
      <c r="F117" t="s">
        <v>211</v>
      </c>
    </row>
    <row r="118" spans="1:6" x14ac:dyDescent="0.25">
      <c r="A118" t="s">
        <v>418</v>
      </c>
      <c r="B118">
        <v>43571</v>
      </c>
      <c r="C118" t="s">
        <v>418</v>
      </c>
      <c r="D118" t="s">
        <v>419</v>
      </c>
      <c r="E118" t="s">
        <v>400</v>
      </c>
      <c r="F118" t="s">
        <v>211</v>
      </c>
    </row>
    <row r="119" spans="1:6" x14ac:dyDescent="0.25">
      <c r="A119" t="s">
        <v>420</v>
      </c>
      <c r="B119">
        <v>43596</v>
      </c>
      <c r="C119" t="s">
        <v>420</v>
      </c>
      <c r="D119" t="s">
        <v>421</v>
      </c>
      <c r="E119" t="s">
        <v>400</v>
      </c>
      <c r="F119" t="s">
        <v>211</v>
      </c>
    </row>
    <row r="120" spans="1:6" x14ac:dyDescent="0.25">
      <c r="A120" t="s">
        <v>422</v>
      </c>
      <c r="B120">
        <v>43601</v>
      </c>
      <c r="C120" t="s">
        <v>422</v>
      </c>
      <c r="D120" t="s">
        <v>423</v>
      </c>
      <c r="E120" t="s">
        <v>400</v>
      </c>
      <c r="F120" t="s">
        <v>211</v>
      </c>
    </row>
    <row r="121" spans="1:6" x14ac:dyDescent="0.25">
      <c r="A121" t="s">
        <v>424</v>
      </c>
      <c r="B121">
        <v>43576</v>
      </c>
      <c r="C121" t="s">
        <v>424</v>
      </c>
      <c r="D121" t="s">
        <v>425</v>
      </c>
      <c r="E121" t="s">
        <v>400</v>
      </c>
      <c r="F121" t="s">
        <v>211</v>
      </c>
    </row>
    <row r="122" spans="1:6" x14ac:dyDescent="0.25">
      <c r="A122" t="s">
        <v>426</v>
      </c>
      <c r="B122">
        <v>43581</v>
      </c>
      <c r="C122" t="s">
        <v>426</v>
      </c>
      <c r="D122" t="s">
        <v>427</v>
      </c>
      <c r="E122" t="s">
        <v>400</v>
      </c>
      <c r="F122" t="s">
        <v>211</v>
      </c>
    </row>
    <row r="123" spans="1:6" x14ac:dyDescent="0.25">
      <c r="A123" t="s">
        <v>428</v>
      </c>
      <c r="B123">
        <v>43611</v>
      </c>
      <c r="C123" t="s">
        <v>428</v>
      </c>
      <c r="D123" t="s">
        <v>429</v>
      </c>
      <c r="E123" t="s">
        <v>400</v>
      </c>
      <c r="F123" t="s">
        <v>211</v>
      </c>
    </row>
    <row r="124" spans="1:6" x14ac:dyDescent="0.25">
      <c r="A124" t="s">
        <v>430</v>
      </c>
      <c r="B124">
        <v>43616</v>
      </c>
      <c r="C124" t="s">
        <v>430</v>
      </c>
      <c r="D124" t="s">
        <v>431</v>
      </c>
      <c r="E124" t="s">
        <v>432</v>
      </c>
      <c r="F124" t="s">
        <v>211</v>
      </c>
    </row>
    <row r="125" spans="1:6" x14ac:dyDescent="0.25">
      <c r="A125" t="s">
        <v>433</v>
      </c>
      <c r="B125">
        <v>43621</v>
      </c>
      <c r="C125" t="s">
        <v>433</v>
      </c>
      <c r="D125" t="s">
        <v>434</v>
      </c>
      <c r="E125" t="s">
        <v>432</v>
      </c>
      <c r="F125" t="s">
        <v>211</v>
      </c>
    </row>
    <row r="126" spans="1:6" x14ac:dyDescent="0.25">
      <c r="A126" t="s">
        <v>435</v>
      </c>
      <c r="B126">
        <v>43626</v>
      </c>
      <c r="C126" t="s">
        <v>435</v>
      </c>
      <c r="D126" t="s">
        <v>436</v>
      </c>
      <c r="E126" t="s">
        <v>432</v>
      </c>
      <c r="F126" t="s">
        <v>211</v>
      </c>
    </row>
    <row r="127" spans="1:6" x14ac:dyDescent="0.25">
      <c r="A127" t="s">
        <v>437</v>
      </c>
      <c r="B127">
        <v>43636</v>
      </c>
      <c r="C127" t="s">
        <v>437</v>
      </c>
      <c r="D127" t="s">
        <v>438</v>
      </c>
      <c r="E127" t="s">
        <v>439</v>
      </c>
      <c r="F127" t="s">
        <v>211</v>
      </c>
    </row>
    <row r="128" spans="1:6" x14ac:dyDescent="0.25">
      <c r="A128" t="s">
        <v>440</v>
      </c>
      <c r="B128">
        <v>43646</v>
      </c>
      <c r="C128" t="s">
        <v>440</v>
      </c>
      <c r="D128" t="s">
        <v>441</v>
      </c>
      <c r="E128" t="s">
        <v>439</v>
      </c>
      <c r="F128" t="s">
        <v>211</v>
      </c>
    </row>
    <row r="129" spans="1:6" x14ac:dyDescent="0.25">
      <c r="A129" t="s">
        <v>442</v>
      </c>
      <c r="B129">
        <v>43651</v>
      </c>
      <c r="C129" t="s">
        <v>442</v>
      </c>
      <c r="D129" t="s">
        <v>443</v>
      </c>
      <c r="E129" t="s">
        <v>439</v>
      </c>
      <c r="F129" t="s">
        <v>211</v>
      </c>
    </row>
    <row r="130" spans="1:6" x14ac:dyDescent="0.25">
      <c r="A130" t="s">
        <v>444</v>
      </c>
      <c r="B130">
        <v>43641</v>
      </c>
      <c r="C130" t="s">
        <v>444</v>
      </c>
      <c r="D130" t="s">
        <v>445</v>
      </c>
      <c r="E130" t="s">
        <v>439</v>
      </c>
      <c r="F130" t="s">
        <v>211</v>
      </c>
    </row>
    <row r="131" spans="1:6" x14ac:dyDescent="0.25">
      <c r="A131" t="s">
        <v>446</v>
      </c>
      <c r="B131">
        <v>43656</v>
      </c>
      <c r="C131" t="s">
        <v>446</v>
      </c>
      <c r="D131" t="s">
        <v>447</v>
      </c>
      <c r="E131" t="s">
        <v>439</v>
      </c>
      <c r="F131" t="s">
        <v>211</v>
      </c>
    </row>
    <row r="132" spans="1:6" x14ac:dyDescent="0.25">
      <c r="A132" t="s">
        <v>448</v>
      </c>
      <c r="B132">
        <v>43661</v>
      </c>
      <c r="C132" t="s">
        <v>448</v>
      </c>
      <c r="D132" t="s">
        <v>449</v>
      </c>
      <c r="E132" t="s">
        <v>439</v>
      </c>
      <c r="F132" t="s">
        <v>211</v>
      </c>
    </row>
    <row r="133" spans="1:6" x14ac:dyDescent="0.25">
      <c r="A133" t="s">
        <v>450</v>
      </c>
      <c r="B133">
        <v>43666</v>
      </c>
      <c r="C133" t="s">
        <v>450</v>
      </c>
      <c r="D133" t="s">
        <v>451</v>
      </c>
      <c r="E133" t="s">
        <v>439</v>
      </c>
      <c r="F133" t="s">
        <v>211</v>
      </c>
    </row>
    <row r="134" spans="1:6" x14ac:dyDescent="0.25">
      <c r="A134" t="s">
        <v>452</v>
      </c>
      <c r="B134">
        <v>43671</v>
      </c>
      <c r="C134" t="s">
        <v>452</v>
      </c>
      <c r="D134" t="s">
        <v>453</v>
      </c>
      <c r="E134" t="s">
        <v>439</v>
      </c>
      <c r="F134" t="s">
        <v>211</v>
      </c>
    </row>
    <row r="135" spans="1:6" x14ac:dyDescent="0.25">
      <c r="A135" t="s">
        <v>454</v>
      </c>
      <c r="B135">
        <v>43676</v>
      </c>
      <c r="C135" t="s">
        <v>454</v>
      </c>
      <c r="D135" t="s">
        <v>455</v>
      </c>
      <c r="E135" t="s">
        <v>439</v>
      </c>
      <c r="F135" t="s">
        <v>211</v>
      </c>
    </row>
    <row r="136" spans="1:6" x14ac:dyDescent="0.25">
      <c r="A136" t="s">
        <v>456</v>
      </c>
      <c r="B136">
        <v>43681</v>
      </c>
      <c r="C136" t="s">
        <v>456</v>
      </c>
      <c r="D136" t="s">
        <v>457</v>
      </c>
      <c r="E136" t="s">
        <v>458</v>
      </c>
      <c r="F136" t="s">
        <v>211</v>
      </c>
    </row>
    <row r="137" spans="1:6" x14ac:dyDescent="0.25">
      <c r="A137" t="s">
        <v>459</v>
      </c>
      <c r="B137">
        <v>43686</v>
      </c>
      <c r="C137" t="s">
        <v>459</v>
      </c>
      <c r="D137" t="s">
        <v>460</v>
      </c>
      <c r="E137" t="s">
        <v>458</v>
      </c>
      <c r="F137" t="s">
        <v>211</v>
      </c>
    </row>
    <row r="138" spans="1:6" x14ac:dyDescent="0.25">
      <c r="A138" t="s">
        <v>461</v>
      </c>
      <c r="B138">
        <v>43691</v>
      </c>
      <c r="C138" t="s">
        <v>461</v>
      </c>
      <c r="D138" t="s">
        <v>462</v>
      </c>
      <c r="E138" t="s">
        <v>458</v>
      </c>
      <c r="F138" t="s">
        <v>211</v>
      </c>
    </row>
    <row r="139" spans="1:6" x14ac:dyDescent="0.25">
      <c r="A139" t="s">
        <v>463</v>
      </c>
      <c r="B139">
        <v>43696</v>
      </c>
      <c r="C139" t="s">
        <v>463</v>
      </c>
      <c r="D139" t="s">
        <v>464</v>
      </c>
      <c r="E139" t="s">
        <v>458</v>
      </c>
      <c r="F139" t="s">
        <v>211</v>
      </c>
    </row>
    <row r="140" spans="1:6" x14ac:dyDescent="0.25">
      <c r="A140" t="s">
        <v>465</v>
      </c>
      <c r="B140">
        <v>43701</v>
      </c>
      <c r="C140" t="s">
        <v>465</v>
      </c>
      <c r="D140" t="s">
        <v>466</v>
      </c>
      <c r="E140" t="s">
        <v>458</v>
      </c>
      <c r="F140" t="s">
        <v>211</v>
      </c>
    </row>
    <row r="141" spans="1:6" x14ac:dyDescent="0.25">
      <c r="A141" t="s">
        <v>467</v>
      </c>
      <c r="B141">
        <v>43706</v>
      </c>
      <c r="C141" t="s">
        <v>467</v>
      </c>
      <c r="D141" t="s">
        <v>468</v>
      </c>
      <c r="E141" t="s">
        <v>458</v>
      </c>
      <c r="F141" t="s">
        <v>211</v>
      </c>
    </row>
    <row r="142" spans="1:6" x14ac:dyDescent="0.25">
      <c r="A142" t="s">
        <v>469</v>
      </c>
      <c r="B142">
        <v>43711</v>
      </c>
      <c r="C142" t="s">
        <v>469</v>
      </c>
      <c r="D142" t="s">
        <v>470</v>
      </c>
      <c r="E142" t="s">
        <v>458</v>
      </c>
      <c r="F142" t="s">
        <v>211</v>
      </c>
    </row>
    <row r="143" spans="1:6" x14ac:dyDescent="0.25">
      <c r="A143" t="s">
        <v>471</v>
      </c>
      <c r="B143">
        <v>43726</v>
      </c>
      <c r="C143" t="s">
        <v>471</v>
      </c>
      <c r="D143" t="s">
        <v>472</v>
      </c>
      <c r="E143" t="s">
        <v>458</v>
      </c>
      <c r="F143" t="s">
        <v>211</v>
      </c>
    </row>
    <row r="144" spans="1:6" x14ac:dyDescent="0.25">
      <c r="A144" t="s">
        <v>473</v>
      </c>
      <c r="B144">
        <v>43731</v>
      </c>
      <c r="C144" t="s">
        <v>473</v>
      </c>
      <c r="D144" t="s">
        <v>474</v>
      </c>
      <c r="E144" t="s">
        <v>458</v>
      </c>
      <c r="F144" t="s">
        <v>211</v>
      </c>
    </row>
    <row r="145" spans="1:6" x14ac:dyDescent="0.25">
      <c r="A145" t="s">
        <v>475</v>
      </c>
      <c r="B145">
        <v>43716</v>
      </c>
      <c r="C145" t="s">
        <v>475</v>
      </c>
      <c r="D145" t="s">
        <v>476</v>
      </c>
      <c r="E145" t="s">
        <v>458</v>
      </c>
      <c r="F145" t="s">
        <v>211</v>
      </c>
    </row>
    <row r="146" spans="1:6" x14ac:dyDescent="0.25">
      <c r="A146" t="s">
        <v>477</v>
      </c>
      <c r="B146">
        <v>43721</v>
      </c>
      <c r="C146" t="s">
        <v>477</v>
      </c>
      <c r="D146" t="s">
        <v>478</v>
      </c>
      <c r="E146" t="s">
        <v>458</v>
      </c>
      <c r="F146" t="s">
        <v>211</v>
      </c>
    </row>
    <row r="147" spans="1:6" x14ac:dyDescent="0.25">
      <c r="A147" t="s">
        <v>479</v>
      </c>
      <c r="B147">
        <v>43736</v>
      </c>
      <c r="C147" t="s">
        <v>479</v>
      </c>
      <c r="D147" t="s">
        <v>480</v>
      </c>
      <c r="E147" t="s">
        <v>458</v>
      </c>
      <c r="F147" t="s">
        <v>211</v>
      </c>
    </row>
    <row r="148" spans="1:6" x14ac:dyDescent="0.25">
      <c r="A148" t="s">
        <v>481</v>
      </c>
      <c r="B148">
        <v>43741</v>
      </c>
      <c r="C148" t="s">
        <v>481</v>
      </c>
      <c r="D148" t="s">
        <v>482</v>
      </c>
      <c r="E148" t="s">
        <v>458</v>
      </c>
      <c r="F148" t="s">
        <v>211</v>
      </c>
    </row>
    <row r="149" spans="1:6" x14ac:dyDescent="0.25">
      <c r="A149" t="s">
        <v>483</v>
      </c>
      <c r="B149">
        <v>43746</v>
      </c>
      <c r="C149" t="s">
        <v>483</v>
      </c>
      <c r="D149" t="s">
        <v>484</v>
      </c>
      <c r="E149" t="s">
        <v>458</v>
      </c>
      <c r="F149" t="s">
        <v>211</v>
      </c>
    </row>
    <row r="150" spans="1:6" x14ac:dyDescent="0.25">
      <c r="A150" t="s">
        <v>485</v>
      </c>
      <c r="B150">
        <v>43751</v>
      </c>
      <c r="C150" t="s">
        <v>485</v>
      </c>
      <c r="D150" t="s">
        <v>486</v>
      </c>
      <c r="E150" t="s">
        <v>458</v>
      </c>
      <c r="F150" t="s">
        <v>211</v>
      </c>
    </row>
    <row r="151" spans="1:6" x14ac:dyDescent="0.25">
      <c r="A151" t="s">
        <v>487</v>
      </c>
      <c r="B151">
        <v>43756</v>
      </c>
      <c r="C151" t="s">
        <v>487</v>
      </c>
      <c r="D151" t="s">
        <v>488</v>
      </c>
      <c r="E151" t="s">
        <v>458</v>
      </c>
      <c r="F151" t="s">
        <v>211</v>
      </c>
    </row>
    <row r="152" spans="1:6" x14ac:dyDescent="0.25">
      <c r="A152" t="s">
        <v>489</v>
      </c>
      <c r="B152">
        <v>43761</v>
      </c>
      <c r="C152" t="s">
        <v>489</v>
      </c>
      <c r="D152" t="s">
        <v>490</v>
      </c>
      <c r="E152" t="s">
        <v>458</v>
      </c>
      <c r="F152" t="s">
        <v>211</v>
      </c>
    </row>
    <row r="153" spans="1:6" x14ac:dyDescent="0.25">
      <c r="A153" t="s">
        <v>491</v>
      </c>
      <c r="B153">
        <v>43766</v>
      </c>
      <c r="C153" t="s">
        <v>491</v>
      </c>
      <c r="D153" t="s">
        <v>492</v>
      </c>
      <c r="E153" t="s">
        <v>458</v>
      </c>
      <c r="F153" t="s">
        <v>211</v>
      </c>
    </row>
    <row r="154" spans="1:6" x14ac:dyDescent="0.25">
      <c r="A154" t="s">
        <v>493</v>
      </c>
      <c r="B154">
        <v>43771</v>
      </c>
      <c r="C154" t="s">
        <v>493</v>
      </c>
      <c r="D154" t="s">
        <v>494</v>
      </c>
      <c r="E154" t="s">
        <v>458</v>
      </c>
      <c r="F154" t="s">
        <v>211</v>
      </c>
    </row>
    <row r="155" spans="1:6" x14ac:dyDescent="0.25">
      <c r="A155" t="s">
        <v>495</v>
      </c>
      <c r="B155">
        <v>43776</v>
      </c>
      <c r="C155" t="s">
        <v>495</v>
      </c>
      <c r="D155" t="s">
        <v>496</v>
      </c>
      <c r="E155" t="s">
        <v>458</v>
      </c>
      <c r="F155" t="s">
        <v>211</v>
      </c>
    </row>
    <row r="156" spans="1:6" x14ac:dyDescent="0.25">
      <c r="A156" t="s">
        <v>497</v>
      </c>
      <c r="B156">
        <v>43786</v>
      </c>
      <c r="C156" t="s">
        <v>497</v>
      </c>
      <c r="D156" t="s">
        <v>498</v>
      </c>
      <c r="E156" t="s">
        <v>458</v>
      </c>
      <c r="F156" t="s">
        <v>211</v>
      </c>
    </row>
    <row r="157" spans="1:6" x14ac:dyDescent="0.25">
      <c r="A157" t="s">
        <v>499</v>
      </c>
      <c r="B157">
        <v>43791</v>
      </c>
      <c r="C157" t="s">
        <v>499</v>
      </c>
      <c r="D157" t="s">
        <v>500</v>
      </c>
      <c r="E157" t="s">
        <v>458</v>
      </c>
      <c r="F157" t="s">
        <v>211</v>
      </c>
    </row>
    <row r="158" spans="1:6" x14ac:dyDescent="0.25">
      <c r="A158" t="s">
        <v>501</v>
      </c>
      <c r="B158">
        <v>43796</v>
      </c>
      <c r="C158" t="s">
        <v>501</v>
      </c>
      <c r="D158" t="s">
        <v>502</v>
      </c>
      <c r="E158" t="s">
        <v>458</v>
      </c>
      <c r="F158" t="s">
        <v>211</v>
      </c>
    </row>
    <row r="159" spans="1:6" x14ac:dyDescent="0.25">
      <c r="A159" t="s">
        <v>503</v>
      </c>
      <c r="B159">
        <v>43801</v>
      </c>
      <c r="C159" t="s">
        <v>503</v>
      </c>
      <c r="D159" t="s">
        <v>504</v>
      </c>
      <c r="E159" t="s">
        <v>458</v>
      </c>
      <c r="F159" t="s">
        <v>211</v>
      </c>
    </row>
    <row r="160" spans="1:6" x14ac:dyDescent="0.25">
      <c r="A160" t="s">
        <v>505</v>
      </c>
      <c r="B160">
        <v>43806</v>
      </c>
      <c r="C160" t="s">
        <v>505</v>
      </c>
      <c r="D160" t="s">
        <v>506</v>
      </c>
      <c r="E160" t="s">
        <v>458</v>
      </c>
      <c r="F160" t="s">
        <v>211</v>
      </c>
    </row>
    <row r="161" spans="1:6" x14ac:dyDescent="0.25">
      <c r="A161" t="s">
        <v>507</v>
      </c>
      <c r="B161">
        <v>43811</v>
      </c>
      <c r="C161" t="s">
        <v>507</v>
      </c>
      <c r="D161" t="s">
        <v>508</v>
      </c>
      <c r="E161" t="s">
        <v>458</v>
      </c>
      <c r="F161" t="s">
        <v>211</v>
      </c>
    </row>
    <row r="162" spans="1:6" x14ac:dyDescent="0.25">
      <c r="A162" t="s">
        <v>509</v>
      </c>
      <c r="B162">
        <v>43816</v>
      </c>
      <c r="C162" t="s">
        <v>509</v>
      </c>
      <c r="D162" t="s">
        <v>510</v>
      </c>
      <c r="E162" t="s">
        <v>458</v>
      </c>
      <c r="F162" t="s">
        <v>211</v>
      </c>
    </row>
    <row r="163" spans="1:6" x14ac:dyDescent="0.25">
      <c r="A163" t="s">
        <v>511</v>
      </c>
      <c r="B163">
        <v>43821</v>
      </c>
      <c r="C163" t="s">
        <v>511</v>
      </c>
      <c r="D163" t="s">
        <v>512</v>
      </c>
      <c r="E163" t="s">
        <v>458</v>
      </c>
      <c r="F163" t="s">
        <v>211</v>
      </c>
    </row>
    <row r="164" spans="1:6" x14ac:dyDescent="0.25">
      <c r="A164" t="s">
        <v>513</v>
      </c>
      <c r="B164">
        <v>43826</v>
      </c>
      <c r="C164" t="s">
        <v>513</v>
      </c>
      <c r="D164" t="s">
        <v>514</v>
      </c>
      <c r="E164" t="s">
        <v>458</v>
      </c>
      <c r="F164" t="s">
        <v>211</v>
      </c>
    </row>
    <row r="165" spans="1:6" x14ac:dyDescent="0.25">
      <c r="A165" t="s">
        <v>515</v>
      </c>
      <c r="B165">
        <v>43831</v>
      </c>
      <c r="C165" t="s">
        <v>515</v>
      </c>
      <c r="D165" t="s">
        <v>516</v>
      </c>
      <c r="E165" t="s">
        <v>458</v>
      </c>
      <c r="F165" t="s">
        <v>211</v>
      </c>
    </row>
    <row r="166" spans="1:6" x14ac:dyDescent="0.25">
      <c r="A166" t="s">
        <v>517</v>
      </c>
      <c r="B166">
        <v>43836</v>
      </c>
      <c r="C166" t="s">
        <v>517</v>
      </c>
      <c r="D166" t="s">
        <v>518</v>
      </c>
      <c r="E166" t="s">
        <v>458</v>
      </c>
      <c r="F166" t="s">
        <v>211</v>
      </c>
    </row>
    <row r="167" spans="1:6" x14ac:dyDescent="0.25">
      <c r="A167" t="s">
        <v>519</v>
      </c>
      <c r="B167">
        <v>43841</v>
      </c>
      <c r="C167" t="s">
        <v>519</v>
      </c>
      <c r="D167" t="s">
        <v>520</v>
      </c>
      <c r="E167" t="s">
        <v>458</v>
      </c>
      <c r="F167" t="s">
        <v>211</v>
      </c>
    </row>
    <row r="168" spans="1:6" x14ac:dyDescent="0.25">
      <c r="A168" t="s">
        <v>521</v>
      </c>
      <c r="B168">
        <v>43846</v>
      </c>
      <c r="C168" t="s">
        <v>521</v>
      </c>
      <c r="D168" t="s">
        <v>522</v>
      </c>
      <c r="E168" t="s">
        <v>458</v>
      </c>
      <c r="F168" t="s">
        <v>211</v>
      </c>
    </row>
    <row r="169" spans="1:6" x14ac:dyDescent="0.25">
      <c r="A169" t="s">
        <v>523</v>
      </c>
      <c r="B169">
        <v>43851</v>
      </c>
      <c r="C169" t="s">
        <v>523</v>
      </c>
      <c r="D169" t="s">
        <v>524</v>
      </c>
      <c r="E169" t="s">
        <v>458</v>
      </c>
      <c r="F169" t="s">
        <v>211</v>
      </c>
    </row>
    <row r="170" spans="1:6" x14ac:dyDescent="0.25">
      <c r="A170" t="s">
        <v>525</v>
      </c>
      <c r="B170">
        <v>43856</v>
      </c>
      <c r="C170" t="s">
        <v>525</v>
      </c>
      <c r="D170" t="s">
        <v>526</v>
      </c>
      <c r="E170" t="s">
        <v>458</v>
      </c>
      <c r="F170" t="s">
        <v>211</v>
      </c>
    </row>
    <row r="171" spans="1:6" x14ac:dyDescent="0.25">
      <c r="A171" t="s">
        <v>527</v>
      </c>
      <c r="B171">
        <v>43861</v>
      </c>
      <c r="C171" t="s">
        <v>527</v>
      </c>
      <c r="D171" t="s">
        <v>528</v>
      </c>
      <c r="E171" t="s">
        <v>458</v>
      </c>
      <c r="F171" t="s">
        <v>211</v>
      </c>
    </row>
    <row r="172" spans="1:6" x14ac:dyDescent="0.25">
      <c r="A172" t="s">
        <v>529</v>
      </c>
      <c r="B172">
        <v>43871</v>
      </c>
      <c r="C172" t="s">
        <v>529</v>
      </c>
      <c r="D172" t="s">
        <v>530</v>
      </c>
      <c r="E172" t="s">
        <v>458</v>
      </c>
      <c r="F172" t="s">
        <v>211</v>
      </c>
    </row>
    <row r="173" spans="1:6" x14ac:dyDescent="0.25">
      <c r="A173" t="s">
        <v>531</v>
      </c>
      <c r="B173">
        <v>43886</v>
      </c>
      <c r="C173" t="s">
        <v>531</v>
      </c>
      <c r="D173" t="s">
        <v>532</v>
      </c>
      <c r="E173" t="s">
        <v>458</v>
      </c>
      <c r="F173" t="s">
        <v>211</v>
      </c>
    </row>
    <row r="174" spans="1:6" x14ac:dyDescent="0.25">
      <c r="A174" t="s">
        <v>533</v>
      </c>
      <c r="B174">
        <v>43876</v>
      </c>
      <c r="C174" t="s">
        <v>533</v>
      </c>
      <c r="D174" t="s">
        <v>534</v>
      </c>
      <c r="E174" t="s">
        <v>458</v>
      </c>
      <c r="F174" t="s">
        <v>211</v>
      </c>
    </row>
    <row r="175" spans="1:6" x14ac:dyDescent="0.25">
      <c r="A175" t="s">
        <v>535</v>
      </c>
      <c r="B175">
        <v>43891</v>
      </c>
      <c r="C175" t="s">
        <v>535</v>
      </c>
      <c r="D175" t="s">
        <v>536</v>
      </c>
      <c r="E175" t="s">
        <v>458</v>
      </c>
      <c r="F175" t="s">
        <v>211</v>
      </c>
    </row>
    <row r="176" spans="1:6" x14ac:dyDescent="0.25">
      <c r="A176" t="s">
        <v>537</v>
      </c>
      <c r="B176">
        <v>43866</v>
      </c>
      <c r="C176" t="s">
        <v>537</v>
      </c>
      <c r="D176" t="s">
        <v>538</v>
      </c>
      <c r="E176" t="s">
        <v>458</v>
      </c>
      <c r="F176" t="s">
        <v>211</v>
      </c>
    </row>
    <row r="177" spans="1:6" x14ac:dyDescent="0.25">
      <c r="A177" t="s">
        <v>539</v>
      </c>
      <c r="B177">
        <v>43881</v>
      </c>
      <c r="C177" t="s">
        <v>539</v>
      </c>
      <c r="D177" t="s">
        <v>540</v>
      </c>
      <c r="E177" t="s">
        <v>458</v>
      </c>
      <c r="F177" t="s">
        <v>211</v>
      </c>
    </row>
    <row r="178" spans="1:6" x14ac:dyDescent="0.25">
      <c r="A178" t="s">
        <v>541</v>
      </c>
      <c r="B178">
        <v>43896</v>
      </c>
      <c r="C178" t="s">
        <v>541</v>
      </c>
      <c r="D178" t="s">
        <v>542</v>
      </c>
      <c r="E178" t="s">
        <v>458</v>
      </c>
      <c r="F178" t="s">
        <v>211</v>
      </c>
    </row>
    <row r="179" spans="1:6" x14ac:dyDescent="0.25">
      <c r="A179" t="s">
        <v>543</v>
      </c>
      <c r="B179">
        <v>43901</v>
      </c>
      <c r="C179" t="s">
        <v>543</v>
      </c>
      <c r="D179" t="s">
        <v>544</v>
      </c>
      <c r="E179" t="s">
        <v>458</v>
      </c>
      <c r="F179" t="s">
        <v>211</v>
      </c>
    </row>
    <row r="180" spans="1:6" x14ac:dyDescent="0.25">
      <c r="A180" t="s">
        <v>545</v>
      </c>
      <c r="B180">
        <v>43906</v>
      </c>
      <c r="C180" t="s">
        <v>545</v>
      </c>
      <c r="D180" t="s">
        <v>546</v>
      </c>
      <c r="E180" t="s">
        <v>458</v>
      </c>
      <c r="F180" t="s">
        <v>211</v>
      </c>
    </row>
    <row r="181" spans="1:6" x14ac:dyDescent="0.25">
      <c r="A181" t="s">
        <v>547</v>
      </c>
      <c r="B181">
        <v>43911</v>
      </c>
      <c r="C181" t="s">
        <v>547</v>
      </c>
      <c r="D181" t="s">
        <v>548</v>
      </c>
      <c r="E181" t="s">
        <v>458</v>
      </c>
      <c r="F181" t="s">
        <v>211</v>
      </c>
    </row>
    <row r="182" spans="1:6" x14ac:dyDescent="0.25">
      <c r="A182" t="s">
        <v>549</v>
      </c>
      <c r="B182">
        <v>43916</v>
      </c>
      <c r="C182" t="s">
        <v>549</v>
      </c>
      <c r="D182" t="s">
        <v>550</v>
      </c>
      <c r="E182" t="s">
        <v>458</v>
      </c>
      <c r="F182" t="s">
        <v>211</v>
      </c>
    </row>
    <row r="183" spans="1:6" x14ac:dyDescent="0.25">
      <c r="A183" t="s">
        <v>551</v>
      </c>
      <c r="B183">
        <v>43921</v>
      </c>
      <c r="C183" t="s">
        <v>551</v>
      </c>
      <c r="D183" t="s">
        <v>552</v>
      </c>
      <c r="E183" t="s">
        <v>458</v>
      </c>
      <c r="F183" t="s">
        <v>211</v>
      </c>
    </row>
    <row r="184" spans="1:6" x14ac:dyDescent="0.25">
      <c r="A184" t="s">
        <v>553</v>
      </c>
      <c r="B184">
        <v>43926</v>
      </c>
      <c r="C184" t="s">
        <v>553</v>
      </c>
      <c r="D184" t="s">
        <v>554</v>
      </c>
      <c r="E184" t="s">
        <v>458</v>
      </c>
      <c r="F184" t="s">
        <v>211</v>
      </c>
    </row>
    <row r="185" spans="1:6" x14ac:dyDescent="0.25">
      <c r="A185" t="s">
        <v>555</v>
      </c>
      <c r="B185">
        <v>43931</v>
      </c>
      <c r="C185" t="s">
        <v>555</v>
      </c>
      <c r="D185" t="s">
        <v>556</v>
      </c>
      <c r="E185" t="s">
        <v>458</v>
      </c>
      <c r="F185" t="s">
        <v>211</v>
      </c>
    </row>
    <row r="186" spans="1:6" x14ac:dyDescent="0.25">
      <c r="A186" t="s">
        <v>557</v>
      </c>
      <c r="B186">
        <v>43936</v>
      </c>
      <c r="C186" t="s">
        <v>557</v>
      </c>
      <c r="D186" t="s">
        <v>558</v>
      </c>
      <c r="E186" t="s">
        <v>458</v>
      </c>
      <c r="F186" t="s">
        <v>211</v>
      </c>
    </row>
    <row r="187" spans="1:6" x14ac:dyDescent="0.25">
      <c r="A187" t="s">
        <v>559</v>
      </c>
      <c r="B187">
        <v>43941</v>
      </c>
      <c r="C187" t="s">
        <v>559</v>
      </c>
      <c r="D187" t="s">
        <v>560</v>
      </c>
      <c r="E187" t="s">
        <v>458</v>
      </c>
      <c r="F187" t="s">
        <v>211</v>
      </c>
    </row>
    <row r="188" spans="1:6" x14ac:dyDescent="0.25">
      <c r="A188" t="s">
        <v>561</v>
      </c>
      <c r="B188">
        <v>43951</v>
      </c>
      <c r="C188" t="s">
        <v>561</v>
      </c>
      <c r="D188" t="s">
        <v>562</v>
      </c>
      <c r="E188" t="s">
        <v>458</v>
      </c>
      <c r="F188" t="s">
        <v>211</v>
      </c>
    </row>
    <row r="189" spans="1:6" x14ac:dyDescent="0.25">
      <c r="A189" t="s">
        <v>563</v>
      </c>
      <c r="B189">
        <v>43946</v>
      </c>
      <c r="C189" t="s">
        <v>563</v>
      </c>
      <c r="D189" t="s">
        <v>564</v>
      </c>
      <c r="E189" t="s">
        <v>458</v>
      </c>
      <c r="F189" t="s">
        <v>211</v>
      </c>
    </row>
    <row r="190" spans="1:6" x14ac:dyDescent="0.25">
      <c r="A190" t="s">
        <v>565</v>
      </c>
      <c r="B190">
        <v>43956</v>
      </c>
      <c r="C190" t="s">
        <v>565</v>
      </c>
      <c r="D190" t="s">
        <v>566</v>
      </c>
      <c r="E190" t="s">
        <v>458</v>
      </c>
      <c r="F190" t="s">
        <v>211</v>
      </c>
    </row>
    <row r="191" spans="1:6" x14ac:dyDescent="0.25">
      <c r="A191" t="s">
        <v>567</v>
      </c>
      <c r="B191">
        <v>43961</v>
      </c>
      <c r="C191" t="s">
        <v>567</v>
      </c>
      <c r="D191" t="s">
        <v>568</v>
      </c>
      <c r="E191" t="s">
        <v>458</v>
      </c>
      <c r="F191" t="s">
        <v>211</v>
      </c>
    </row>
    <row r="192" spans="1:6" x14ac:dyDescent="0.25">
      <c r="A192" t="s">
        <v>569</v>
      </c>
      <c r="B192">
        <v>43971</v>
      </c>
      <c r="C192" t="s">
        <v>569</v>
      </c>
      <c r="D192" t="s">
        <v>570</v>
      </c>
      <c r="E192" t="s">
        <v>458</v>
      </c>
      <c r="F192" t="s">
        <v>211</v>
      </c>
    </row>
    <row r="193" spans="1:6" x14ac:dyDescent="0.25">
      <c r="A193" t="s">
        <v>571</v>
      </c>
      <c r="B193">
        <v>43966</v>
      </c>
      <c r="C193" t="s">
        <v>571</v>
      </c>
      <c r="D193" t="s">
        <v>572</v>
      </c>
      <c r="E193" t="s">
        <v>458</v>
      </c>
      <c r="F193" t="s">
        <v>211</v>
      </c>
    </row>
    <row r="194" spans="1:6" x14ac:dyDescent="0.25">
      <c r="A194" t="s">
        <v>573</v>
      </c>
      <c r="B194">
        <v>43976</v>
      </c>
      <c r="C194" t="s">
        <v>573</v>
      </c>
      <c r="D194" t="s">
        <v>574</v>
      </c>
      <c r="E194" t="s">
        <v>458</v>
      </c>
      <c r="F194" t="s">
        <v>211</v>
      </c>
    </row>
    <row r="195" spans="1:6" x14ac:dyDescent="0.25">
      <c r="A195" t="s">
        <v>575</v>
      </c>
      <c r="B195">
        <v>43981</v>
      </c>
      <c r="C195" t="s">
        <v>575</v>
      </c>
      <c r="D195" t="s">
        <v>576</v>
      </c>
      <c r="E195" t="s">
        <v>458</v>
      </c>
      <c r="F195" t="s">
        <v>211</v>
      </c>
    </row>
    <row r="196" spans="1:6" x14ac:dyDescent="0.25">
      <c r="A196" t="s">
        <v>577</v>
      </c>
      <c r="B196">
        <v>43986</v>
      </c>
      <c r="C196" t="s">
        <v>577</v>
      </c>
      <c r="D196" t="s">
        <v>578</v>
      </c>
      <c r="E196" t="s">
        <v>579</v>
      </c>
      <c r="F196" t="s">
        <v>211</v>
      </c>
    </row>
    <row r="197" spans="1:6" x14ac:dyDescent="0.25">
      <c r="A197" t="s">
        <v>580</v>
      </c>
      <c r="B197">
        <v>43991</v>
      </c>
      <c r="C197" t="s">
        <v>580</v>
      </c>
      <c r="D197" t="s">
        <v>581</v>
      </c>
      <c r="E197" t="s">
        <v>579</v>
      </c>
      <c r="F197" t="s">
        <v>211</v>
      </c>
    </row>
    <row r="198" spans="1:6" x14ac:dyDescent="0.25">
      <c r="A198" t="s">
        <v>582</v>
      </c>
      <c r="B198">
        <v>43996</v>
      </c>
      <c r="C198" t="s">
        <v>582</v>
      </c>
      <c r="D198" t="s">
        <v>583</v>
      </c>
      <c r="E198" t="s">
        <v>579</v>
      </c>
      <c r="F198" t="s">
        <v>211</v>
      </c>
    </row>
    <row r="199" spans="1:6" x14ac:dyDescent="0.25">
      <c r="A199" t="s">
        <v>584</v>
      </c>
      <c r="B199">
        <v>44001</v>
      </c>
      <c r="C199" t="s">
        <v>584</v>
      </c>
      <c r="D199" t="s">
        <v>585</v>
      </c>
      <c r="E199" t="s">
        <v>579</v>
      </c>
      <c r="F199" t="s">
        <v>211</v>
      </c>
    </row>
    <row r="200" spans="1:6" x14ac:dyDescent="0.25">
      <c r="A200" t="s">
        <v>586</v>
      </c>
      <c r="B200">
        <v>44011</v>
      </c>
      <c r="C200" t="s">
        <v>586</v>
      </c>
      <c r="D200" t="s">
        <v>587</v>
      </c>
      <c r="E200" t="s">
        <v>588</v>
      </c>
      <c r="F200" t="s">
        <v>211</v>
      </c>
    </row>
    <row r="201" spans="1:6" x14ac:dyDescent="0.25">
      <c r="A201" t="s">
        <v>589</v>
      </c>
      <c r="B201">
        <v>44016</v>
      </c>
      <c r="C201" t="s">
        <v>589</v>
      </c>
      <c r="D201" t="s">
        <v>590</v>
      </c>
      <c r="E201" t="s">
        <v>588</v>
      </c>
      <c r="F201" t="s">
        <v>211</v>
      </c>
    </row>
    <row r="202" spans="1:6" x14ac:dyDescent="0.25">
      <c r="A202" t="s">
        <v>591</v>
      </c>
      <c r="B202">
        <v>44021</v>
      </c>
      <c r="C202" t="s">
        <v>591</v>
      </c>
      <c r="D202" t="s">
        <v>592</v>
      </c>
      <c r="E202" t="s">
        <v>588</v>
      </c>
      <c r="F202" t="s">
        <v>211</v>
      </c>
    </row>
    <row r="203" spans="1:6" x14ac:dyDescent="0.25">
      <c r="A203" t="s">
        <v>593</v>
      </c>
      <c r="B203">
        <v>44026</v>
      </c>
      <c r="C203" t="s">
        <v>593</v>
      </c>
      <c r="D203" t="s">
        <v>594</v>
      </c>
      <c r="E203" t="s">
        <v>588</v>
      </c>
      <c r="F203" t="s">
        <v>211</v>
      </c>
    </row>
    <row r="204" spans="1:6" x14ac:dyDescent="0.25">
      <c r="A204" t="s">
        <v>595</v>
      </c>
      <c r="B204">
        <v>44031</v>
      </c>
      <c r="C204" t="s">
        <v>595</v>
      </c>
      <c r="D204" t="s">
        <v>596</v>
      </c>
      <c r="E204" t="s">
        <v>588</v>
      </c>
      <c r="F204" t="s">
        <v>211</v>
      </c>
    </row>
    <row r="205" spans="1:6" x14ac:dyDescent="0.25">
      <c r="A205" t="s">
        <v>597</v>
      </c>
      <c r="B205">
        <v>44036</v>
      </c>
      <c r="C205" t="s">
        <v>597</v>
      </c>
      <c r="D205" t="s">
        <v>598</v>
      </c>
      <c r="E205" t="s">
        <v>588</v>
      </c>
      <c r="F205" t="s">
        <v>211</v>
      </c>
    </row>
    <row r="206" spans="1:6" x14ac:dyDescent="0.25">
      <c r="A206" t="s">
        <v>599</v>
      </c>
      <c r="B206">
        <v>44041</v>
      </c>
      <c r="C206" t="s">
        <v>599</v>
      </c>
      <c r="D206" t="s">
        <v>600</v>
      </c>
      <c r="E206" t="s">
        <v>588</v>
      </c>
      <c r="F206" t="s">
        <v>211</v>
      </c>
    </row>
    <row r="207" spans="1:6" x14ac:dyDescent="0.25">
      <c r="A207" t="s">
        <v>601</v>
      </c>
      <c r="B207">
        <v>44046</v>
      </c>
      <c r="C207" t="s">
        <v>601</v>
      </c>
      <c r="D207" t="s">
        <v>602</v>
      </c>
      <c r="E207" t="s">
        <v>588</v>
      </c>
      <c r="F207" t="s">
        <v>211</v>
      </c>
    </row>
    <row r="208" spans="1:6" x14ac:dyDescent="0.25">
      <c r="A208" t="s">
        <v>603</v>
      </c>
      <c r="B208">
        <v>44051</v>
      </c>
      <c r="C208" t="s">
        <v>603</v>
      </c>
      <c r="D208" t="s">
        <v>604</v>
      </c>
      <c r="E208" t="s">
        <v>588</v>
      </c>
      <c r="F208" t="s">
        <v>211</v>
      </c>
    </row>
    <row r="209" spans="1:6" x14ac:dyDescent="0.25">
      <c r="A209" t="s">
        <v>605</v>
      </c>
      <c r="B209">
        <v>44056</v>
      </c>
      <c r="C209" t="s">
        <v>605</v>
      </c>
      <c r="D209" t="s">
        <v>606</v>
      </c>
      <c r="E209" t="s">
        <v>588</v>
      </c>
      <c r="F209" t="s">
        <v>211</v>
      </c>
    </row>
    <row r="210" spans="1:6" x14ac:dyDescent="0.25">
      <c r="A210" t="s">
        <v>607</v>
      </c>
      <c r="B210">
        <v>44061</v>
      </c>
      <c r="C210" t="s">
        <v>607</v>
      </c>
      <c r="D210" t="s">
        <v>608</v>
      </c>
      <c r="E210" t="s">
        <v>588</v>
      </c>
      <c r="F210" t="s">
        <v>211</v>
      </c>
    </row>
    <row r="211" spans="1:6" x14ac:dyDescent="0.25">
      <c r="A211" t="s">
        <v>609</v>
      </c>
      <c r="B211">
        <v>44066</v>
      </c>
      <c r="C211" t="s">
        <v>609</v>
      </c>
      <c r="D211" t="s">
        <v>610</v>
      </c>
      <c r="E211" t="s">
        <v>588</v>
      </c>
      <c r="F211" t="s">
        <v>211</v>
      </c>
    </row>
    <row r="212" spans="1:6" x14ac:dyDescent="0.25">
      <c r="A212" t="s">
        <v>611</v>
      </c>
      <c r="B212">
        <v>44071</v>
      </c>
      <c r="C212" t="s">
        <v>611</v>
      </c>
      <c r="D212" t="s">
        <v>612</v>
      </c>
      <c r="E212" t="s">
        <v>588</v>
      </c>
      <c r="F212" t="s">
        <v>211</v>
      </c>
    </row>
    <row r="213" spans="1:6" x14ac:dyDescent="0.25">
      <c r="A213" t="s">
        <v>613</v>
      </c>
      <c r="B213">
        <v>44076</v>
      </c>
      <c r="C213" t="s">
        <v>613</v>
      </c>
      <c r="D213" t="s">
        <v>614</v>
      </c>
      <c r="E213" t="s">
        <v>588</v>
      </c>
      <c r="F213" t="s">
        <v>211</v>
      </c>
    </row>
    <row r="214" spans="1:6" x14ac:dyDescent="0.25">
      <c r="A214" t="s">
        <v>615</v>
      </c>
      <c r="B214">
        <v>44081</v>
      </c>
      <c r="C214" t="s">
        <v>615</v>
      </c>
      <c r="D214" t="s">
        <v>616</v>
      </c>
      <c r="E214" t="s">
        <v>588</v>
      </c>
      <c r="F214" t="s">
        <v>211</v>
      </c>
    </row>
    <row r="215" spans="1:6" x14ac:dyDescent="0.25">
      <c r="A215" t="s">
        <v>617</v>
      </c>
      <c r="B215">
        <v>44086</v>
      </c>
      <c r="C215" t="s">
        <v>617</v>
      </c>
      <c r="D215" t="s">
        <v>618</v>
      </c>
      <c r="E215" t="s">
        <v>588</v>
      </c>
      <c r="F215" t="s">
        <v>211</v>
      </c>
    </row>
    <row r="216" spans="1:6" x14ac:dyDescent="0.25">
      <c r="A216" t="s">
        <v>619</v>
      </c>
      <c r="B216">
        <v>44091</v>
      </c>
      <c r="C216" t="s">
        <v>619</v>
      </c>
      <c r="D216" t="s">
        <v>620</v>
      </c>
      <c r="E216" t="s">
        <v>588</v>
      </c>
      <c r="F216" t="s">
        <v>211</v>
      </c>
    </row>
    <row r="217" spans="1:6" x14ac:dyDescent="0.25">
      <c r="A217" t="s">
        <v>621</v>
      </c>
      <c r="B217">
        <v>44096</v>
      </c>
      <c r="C217" t="s">
        <v>621</v>
      </c>
      <c r="D217" t="s">
        <v>622</v>
      </c>
      <c r="E217" t="s">
        <v>588</v>
      </c>
      <c r="F217" t="s">
        <v>211</v>
      </c>
    </row>
    <row r="218" spans="1:6" x14ac:dyDescent="0.25">
      <c r="A218" t="s">
        <v>623</v>
      </c>
      <c r="B218">
        <v>44101</v>
      </c>
      <c r="C218" t="s">
        <v>623</v>
      </c>
      <c r="D218" t="s">
        <v>624</v>
      </c>
      <c r="E218" t="s">
        <v>588</v>
      </c>
      <c r="F218" t="s">
        <v>211</v>
      </c>
    </row>
    <row r="219" spans="1:6" x14ac:dyDescent="0.25">
      <c r="A219" t="s">
        <v>625</v>
      </c>
      <c r="B219">
        <v>44106</v>
      </c>
      <c r="C219" t="s">
        <v>625</v>
      </c>
      <c r="D219" t="s">
        <v>626</v>
      </c>
      <c r="E219" t="s">
        <v>588</v>
      </c>
      <c r="F219" t="s">
        <v>211</v>
      </c>
    </row>
    <row r="220" spans="1:6" x14ac:dyDescent="0.25">
      <c r="A220" t="s">
        <v>627</v>
      </c>
      <c r="B220">
        <v>44121</v>
      </c>
      <c r="C220" t="s">
        <v>627</v>
      </c>
      <c r="D220" t="s">
        <v>628</v>
      </c>
      <c r="E220" t="s">
        <v>588</v>
      </c>
      <c r="F220" t="s">
        <v>211</v>
      </c>
    </row>
    <row r="221" spans="1:6" x14ac:dyDescent="0.25">
      <c r="A221" t="s">
        <v>629</v>
      </c>
      <c r="B221">
        <v>44126</v>
      </c>
      <c r="C221" t="s">
        <v>629</v>
      </c>
      <c r="D221" t="s">
        <v>628</v>
      </c>
      <c r="E221" t="s">
        <v>588</v>
      </c>
      <c r="F221" t="s">
        <v>211</v>
      </c>
    </row>
    <row r="222" spans="1:6" x14ac:dyDescent="0.25">
      <c r="A222" t="s">
        <v>630</v>
      </c>
      <c r="B222">
        <v>44111</v>
      </c>
      <c r="C222" t="s">
        <v>630</v>
      </c>
      <c r="D222" t="s">
        <v>631</v>
      </c>
      <c r="E222" t="s">
        <v>588</v>
      </c>
      <c r="F222" t="s">
        <v>211</v>
      </c>
    </row>
    <row r="223" spans="1:6" x14ac:dyDescent="0.25">
      <c r="A223" t="s">
        <v>632</v>
      </c>
      <c r="B223">
        <v>44116</v>
      </c>
      <c r="C223" t="s">
        <v>632</v>
      </c>
      <c r="D223" t="s">
        <v>633</v>
      </c>
      <c r="E223" t="s">
        <v>588</v>
      </c>
      <c r="F223" t="s">
        <v>211</v>
      </c>
    </row>
    <row r="224" spans="1:6" x14ac:dyDescent="0.25">
      <c r="A224" t="s">
        <v>634</v>
      </c>
      <c r="B224">
        <v>43286</v>
      </c>
      <c r="C224" t="s">
        <v>634</v>
      </c>
      <c r="D224" t="s">
        <v>635</v>
      </c>
      <c r="E224" t="s">
        <v>303</v>
      </c>
      <c r="F224" t="s">
        <v>211</v>
      </c>
    </row>
    <row r="225" spans="1:6" x14ac:dyDescent="0.25">
      <c r="A225" t="s">
        <v>636</v>
      </c>
      <c r="B225">
        <v>43631</v>
      </c>
      <c r="C225" t="s">
        <v>636</v>
      </c>
      <c r="D225" t="s">
        <v>637</v>
      </c>
      <c r="E225" t="s">
        <v>432</v>
      </c>
      <c r="F225" t="s">
        <v>211</v>
      </c>
    </row>
    <row r="226" spans="1:6" x14ac:dyDescent="0.25">
      <c r="A226" t="s">
        <v>638</v>
      </c>
      <c r="B226">
        <v>43521</v>
      </c>
      <c r="C226" t="s">
        <v>638</v>
      </c>
      <c r="D226" t="s">
        <v>639</v>
      </c>
      <c r="E226" t="s">
        <v>387</v>
      </c>
      <c r="F226" t="s">
        <v>211</v>
      </c>
    </row>
    <row r="227" spans="1:6" x14ac:dyDescent="0.25">
      <c r="A227" t="s">
        <v>640</v>
      </c>
      <c r="B227">
        <v>43781</v>
      </c>
      <c r="C227" t="s">
        <v>640</v>
      </c>
      <c r="D227" t="s">
        <v>641</v>
      </c>
      <c r="E227" t="s">
        <v>458</v>
      </c>
      <c r="F227" t="s">
        <v>211</v>
      </c>
    </row>
    <row r="228" spans="1:6" x14ac:dyDescent="0.25">
      <c r="A228" t="s">
        <v>642</v>
      </c>
      <c r="B228">
        <v>44006</v>
      </c>
      <c r="C228" t="s">
        <v>642</v>
      </c>
      <c r="D228" t="s">
        <v>643</v>
      </c>
      <c r="E228" t="s">
        <v>579</v>
      </c>
      <c r="F228" t="s">
        <v>211</v>
      </c>
    </row>
    <row r="229" spans="1:6" x14ac:dyDescent="0.25">
      <c r="A229" t="s">
        <v>644</v>
      </c>
      <c r="B229">
        <v>44131</v>
      </c>
      <c r="C229" t="s">
        <v>644</v>
      </c>
      <c r="D229" t="s">
        <v>645</v>
      </c>
      <c r="E229" t="s">
        <v>588</v>
      </c>
      <c r="F229" t="s">
        <v>211</v>
      </c>
    </row>
    <row r="230" spans="1:6" x14ac:dyDescent="0.25">
      <c r="A230" t="s">
        <v>646</v>
      </c>
      <c r="B230">
        <v>44136</v>
      </c>
      <c r="C230" t="s">
        <v>646</v>
      </c>
      <c r="D230" t="s">
        <v>647</v>
      </c>
      <c r="E230" t="s">
        <v>588</v>
      </c>
      <c r="F230" t="s">
        <v>211</v>
      </c>
    </row>
    <row r="231" spans="1:6" x14ac:dyDescent="0.25">
      <c r="A231" t="s">
        <v>648</v>
      </c>
      <c r="B231">
        <v>44141</v>
      </c>
      <c r="C231" t="s">
        <v>648</v>
      </c>
      <c r="D231" t="s">
        <v>649</v>
      </c>
      <c r="E231" t="s">
        <v>588</v>
      </c>
      <c r="F231" t="s">
        <v>211</v>
      </c>
    </row>
    <row r="232" spans="1:6" x14ac:dyDescent="0.25">
      <c r="A232" t="s">
        <v>650</v>
      </c>
      <c r="B232">
        <v>44146</v>
      </c>
      <c r="C232" t="s">
        <v>650</v>
      </c>
      <c r="D232" t="s">
        <v>649</v>
      </c>
      <c r="E232" t="s">
        <v>588</v>
      </c>
      <c r="F232" t="s">
        <v>211</v>
      </c>
    </row>
    <row r="233" spans="1:6" x14ac:dyDescent="0.25">
      <c r="A233" t="s">
        <v>651</v>
      </c>
      <c r="B233">
        <v>45326</v>
      </c>
      <c r="C233" t="s">
        <v>651</v>
      </c>
      <c r="D233" t="s">
        <v>652</v>
      </c>
      <c r="E233" t="s">
        <v>588</v>
      </c>
      <c r="F233" t="s">
        <v>211</v>
      </c>
    </row>
    <row r="234" spans="1:6" x14ac:dyDescent="0.25">
      <c r="A234" t="s">
        <v>653</v>
      </c>
      <c r="B234">
        <v>45331</v>
      </c>
      <c r="C234" t="s">
        <v>653</v>
      </c>
      <c r="D234" t="s">
        <v>654</v>
      </c>
      <c r="E234" t="s">
        <v>588</v>
      </c>
      <c r="F234" t="s">
        <v>211</v>
      </c>
    </row>
    <row r="235" spans="1:6" x14ac:dyDescent="0.25">
      <c r="A235" t="s">
        <v>655</v>
      </c>
      <c r="B235">
        <v>44151</v>
      </c>
      <c r="C235" t="s">
        <v>655</v>
      </c>
      <c r="D235" t="s">
        <v>656</v>
      </c>
      <c r="E235" t="s">
        <v>588</v>
      </c>
      <c r="F235" t="s">
        <v>211</v>
      </c>
    </row>
    <row r="236" spans="1:6" x14ac:dyDescent="0.25">
      <c r="A236" t="s">
        <v>657</v>
      </c>
      <c r="B236">
        <v>44156</v>
      </c>
      <c r="C236" t="s">
        <v>657</v>
      </c>
      <c r="D236" t="s">
        <v>658</v>
      </c>
      <c r="E236" t="s">
        <v>588</v>
      </c>
      <c r="F236" t="s">
        <v>211</v>
      </c>
    </row>
    <row r="237" spans="1:6" x14ac:dyDescent="0.25">
      <c r="A237" t="s">
        <v>659</v>
      </c>
      <c r="B237">
        <v>44161</v>
      </c>
      <c r="C237" t="s">
        <v>659</v>
      </c>
      <c r="D237" t="s">
        <v>660</v>
      </c>
      <c r="E237" t="s">
        <v>588</v>
      </c>
      <c r="F237" t="s">
        <v>211</v>
      </c>
    </row>
    <row r="238" spans="1:6" x14ac:dyDescent="0.25">
      <c r="A238" t="s">
        <v>661</v>
      </c>
      <c r="B238">
        <v>44166</v>
      </c>
      <c r="C238" t="s">
        <v>661</v>
      </c>
      <c r="D238" t="s">
        <v>662</v>
      </c>
      <c r="E238" t="s">
        <v>588</v>
      </c>
      <c r="F238" t="s">
        <v>211</v>
      </c>
    </row>
    <row r="239" spans="1:6" x14ac:dyDescent="0.25">
      <c r="A239" t="s">
        <v>663</v>
      </c>
      <c r="B239">
        <v>45316</v>
      </c>
      <c r="C239" t="s">
        <v>663</v>
      </c>
      <c r="D239" t="s">
        <v>664</v>
      </c>
      <c r="E239" t="s">
        <v>588</v>
      </c>
      <c r="F239" t="s">
        <v>211</v>
      </c>
    </row>
    <row r="240" spans="1:6" x14ac:dyDescent="0.25">
      <c r="A240" t="s">
        <v>665</v>
      </c>
      <c r="B240">
        <v>45321</v>
      </c>
      <c r="C240" t="s">
        <v>665</v>
      </c>
      <c r="D240" t="s">
        <v>666</v>
      </c>
      <c r="E240" t="s">
        <v>588</v>
      </c>
      <c r="F240" t="s">
        <v>211</v>
      </c>
    </row>
    <row r="241" spans="1:6" x14ac:dyDescent="0.25">
      <c r="A241" t="s">
        <v>667</v>
      </c>
      <c r="B241">
        <v>44171</v>
      </c>
      <c r="C241" t="s">
        <v>667</v>
      </c>
      <c r="D241" t="s">
        <v>668</v>
      </c>
      <c r="E241" t="s">
        <v>588</v>
      </c>
      <c r="F241" t="s">
        <v>211</v>
      </c>
    </row>
    <row r="242" spans="1:6" x14ac:dyDescent="0.25">
      <c r="A242" t="s">
        <v>669</v>
      </c>
      <c r="B242">
        <v>44176</v>
      </c>
      <c r="C242" t="s">
        <v>669</v>
      </c>
      <c r="D242" t="s">
        <v>670</v>
      </c>
      <c r="E242" t="s">
        <v>588</v>
      </c>
      <c r="F242" t="s">
        <v>211</v>
      </c>
    </row>
    <row r="243" spans="1:6" x14ac:dyDescent="0.25">
      <c r="A243" t="s">
        <v>671</v>
      </c>
      <c r="B243">
        <v>44181</v>
      </c>
      <c r="C243" t="s">
        <v>671</v>
      </c>
      <c r="D243" t="s">
        <v>672</v>
      </c>
      <c r="E243" t="s">
        <v>588</v>
      </c>
      <c r="F243" t="s">
        <v>211</v>
      </c>
    </row>
    <row r="244" spans="1:6" x14ac:dyDescent="0.25">
      <c r="A244" t="s">
        <v>673</v>
      </c>
      <c r="B244">
        <v>44186</v>
      </c>
      <c r="C244" t="s">
        <v>673</v>
      </c>
      <c r="D244" t="s">
        <v>674</v>
      </c>
      <c r="E244" t="s">
        <v>588</v>
      </c>
      <c r="F244" t="s">
        <v>211</v>
      </c>
    </row>
    <row r="245" spans="1:6" x14ac:dyDescent="0.25">
      <c r="A245" t="s">
        <v>675</v>
      </c>
      <c r="B245">
        <v>44191</v>
      </c>
      <c r="C245" t="s">
        <v>675</v>
      </c>
      <c r="D245" t="s">
        <v>676</v>
      </c>
      <c r="E245" t="s">
        <v>588</v>
      </c>
      <c r="F245" t="s">
        <v>211</v>
      </c>
    </row>
    <row r="246" spans="1:6" x14ac:dyDescent="0.25">
      <c r="A246" t="s">
        <v>677</v>
      </c>
      <c r="B246">
        <v>44196</v>
      </c>
      <c r="C246" t="s">
        <v>677</v>
      </c>
      <c r="D246" t="s">
        <v>678</v>
      </c>
      <c r="E246" t="s">
        <v>588</v>
      </c>
      <c r="F246" t="s">
        <v>211</v>
      </c>
    </row>
    <row r="247" spans="1:6" x14ac:dyDescent="0.25">
      <c r="A247" t="s">
        <v>679</v>
      </c>
      <c r="B247">
        <v>44201</v>
      </c>
      <c r="C247" t="s">
        <v>679</v>
      </c>
      <c r="D247" t="s">
        <v>680</v>
      </c>
      <c r="E247" t="s">
        <v>588</v>
      </c>
      <c r="F247" t="s">
        <v>211</v>
      </c>
    </row>
    <row r="248" spans="1:6" x14ac:dyDescent="0.25">
      <c r="A248" t="s">
        <v>681</v>
      </c>
      <c r="B248">
        <v>44206</v>
      </c>
      <c r="C248" t="s">
        <v>681</v>
      </c>
      <c r="D248" t="s">
        <v>682</v>
      </c>
      <c r="E248" t="s">
        <v>588</v>
      </c>
      <c r="F248" t="s">
        <v>211</v>
      </c>
    </row>
    <row r="249" spans="1:6" x14ac:dyDescent="0.25">
      <c r="A249" t="s">
        <v>683</v>
      </c>
      <c r="B249">
        <v>44211</v>
      </c>
      <c r="C249" t="s">
        <v>683</v>
      </c>
      <c r="D249" t="s">
        <v>684</v>
      </c>
      <c r="E249" t="s">
        <v>588</v>
      </c>
      <c r="F249" t="s">
        <v>211</v>
      </c>
    </row>
    <row r="250" spans="1:6" x14ac:dyDescent="0.25">
      <c r="A250" t="s">
        <v>685</v>
      </c>
      <c r="B250">
        <v>44216</v>
      </c>
      <c r="C250" t="s">
        <v>685</v>
      </c>
      <c r="D250" t="s">
        <v>686</v>
      </c>
      <c r="E250" t="s">
        <v>588</v>
      </c>
      <c r="F250" t="s">
        <v>211</v>
      </c>
    </row>
    <row r="251" spans="1:6" x14ac:dyDescent="0.25">
      <c r="A251" t="s">
        <v>687</v>
      </c>
      <c r="B251">
        <v>44286</v>
      </c>
      <c r="C251" t="s">
        <v>687</v>
      </c>
      <c r="D251" t="s">
        <v>688</v>
      </c>
      <c r="E251" t="s">
        <v>588</v>
      </c>
      <c r="F251" t="s">
        <v>211</v>
      </c>
    </row>
    <row r="252" spans="1:6" x14ac:dyDescent="0.25">
      <c r="A252" t="s">
        <v>689</v>
      </c>
      <c r="B252">
        <v>45306</v>
      </c>
      <c r="C252" t="s">
        <v>689</v>
      </c>
      <c r="D252" t="s">
        <v>690</v>
      </c>
      <c r="E252" t="s">
        <v>588</v>
      </c>
      <c r="F252" t="s">
        <v>211</v>
      </c>
    </row>
    <row r="253" spans="1:6" x14ac:dyDescent="0.25">
      <c r="A253" t="s">
        <v>691</v>
      </c>
      <c r="B253">
        <v>45311</v>
      </c>
      <c r="C253" t="s">
        <v>691</v>
      </c>
      <c r="D253" t="s">
        <v>692</v>
      </c>
      <c r="E253" t="s">
        <v>588</v>
      </c>
      <c r="F253" t="s">
        <v>211</v>
      </c>
    </row>
    <row r="254" spans="1:6" x14ac:dyDescent="0.25">
      <c r="A254" t="s">
        <v>693</v>
      </c>
      <c r="B254">
        <v>44221</v>
      </c>
      <c r="C254" t="s">
        <v>693</v>
      </c>
      <c r="D254" t="s">
        <v>694</v>
      </c>
      <c r="E254" t="s">
        <v>588</v>
      </c>
      <c r="F254" t="s">
        <v>211</v>
      </c>
    </row>
    <row r="255" spans="1:6" x14ac:dyDescent="0.25">
      <c r="A255" t="s">
        <v>695</v>
      </c>
      <c r="B255">
        <v>44226</v>
      </c>
      <c r="C255" t="s">
        <v>695</v>
      </c>
      <c r="D255" t="s">
        <v>696</v>
      </c>
      <c r="E255" t="s">
        <v>588</v>
      </c>
      <c r="F255" t="s">
        <v>211</v>
      </c>
    </row>
    <row r="256" spans="1:6" x14ac:dyDescent="0.25">
      <c r="A256" t="s">
        <v>697</v>
      </c>
      <c r="B256">
        <v>44231</v>
      </c>
      <c r="C256" t="s">
        <v>697</v>
      </c>
      <c r="D256" t="s">
        <v>698</v>
      </c>
      <c r="E256" t="s">
        <v>588</v>
      </c>
      <c r="F256" t="s">
        <v>211</v>
      </c>
    </row>
    <row r="257" spans="1:6" x14ac:dyDescent="0.25">
      <c r="A257" t="s">
        <v>699</v>
      </c>
      <c r="B257">
        <v>44236</v>
      </c>
      <c r="C257" t="s">
        <v>699</v>
      </c>
      <c r="D257" t="s">
        <v>700</v>
      </c>
      <c r="E257" t="s">
        <v>588</v>
      </c>
      <c r="F257" t="s">
        <v>211</v>
      </c>
    </row>
    <row r="258" spans="1:6" x14ac:dyDescent="0.25">
      <c r="A258" t="s">
        <v>701</v>
      </c>
      <c r="B258">
        <v>44291</v>
      </c>
      <c r="C258" t="s">
        <v>701</v>
      </c>
      <c r="D258" t="s">
        <v>702</v>
      </c>
      <c r="E258" t="s">
        <v>588</v>
      </c>
      <c r="F258" t="s">
        <v>211</v>
      </c>
    </row>
    <row r="259" spans="1:6" x14ac:dyDescent="0.25">
      <c r="A259" t="s">
        <v>703</v>
      </c>
      <c r="B259">
        <v>44296</v>
      </c>
      <c r="C259" t="s">
        <v>703</v>
      </c>
      <c r="D259" t="s">
        <v>704</v>
      </c>
      <c r="E259" t="s">
        <v>588</v>
      </c>
      <c r="F259" t="s">
        <v>211</v>
      </c>
    </row>
    <row r="260" spans="1:6" x14ac:dyDescent="0.25">
      <c r="A260" t="s">
        <v>705</v>
      </c>
      <c r="B260">
        <v>44301</v>
      </c>
      <c r="C260" t="s">
        <v>705</v>
      </c>
      <c r="D260" t="s">
        <v>706</v>
      </c>
      <c r="E260" t="s">
        <v>588</v>
      </c>
      <c r="F260" t="s">
        <v>211</v>
      </c>
    </row>
    <row r="261" spans="1:6" x14ac:dyDescent="0.25">
      <c r="A261" t="s">
        <v>707</v>
      </c>
      <c r="B261">
        <v>44306</v>
      </c>
      <c r="C261" t="s">
        <v>707</v>
      </c>
      <c r="D261" t="s">
        <v>708</v>
      </c>
      <c r="E261" t="s">
        <v>588</v>
      </c>
      <c r="F261" t="s">
        <v>211</v>
      </c>
    </row>
    <row r="262" spans="1:6" x14ac:dyDescent="0.25">
      <c r="A262" t="s">
        <v>709</v>
      </c>
      <c r="B262">
        <v>45336</v>
      </c>
      <c r="C262" t="s">
        <v>709</v>
      </c>
      <c r="D262" t="s">
        <v>710</v>
      </c>
      <c r="E262" t="s">
        <v>588</v>
      </c>
      <c r="F262" t="s">
        <v>211</v>
      </c>
    </row>
    <row r="263" spans="1:6" x14ac:dyDescent="0.25">
      <c r="A263" t="s">
        <v>711</v>
      </c>
      <c r="B263">
        <v>45341</v>
      </c>
      <c r="C263" t="s">
        <v>711</v>
      </c>
      <c r="D263" t="s">
        <v>712</v>
      </c>
      <c r="E263" t="s">
        <v>588</v>
      </c>
      <c r="F263" t="s">
        <v>211</v>
      </c>
    </row>
    <row r="264" spans="1:6" x14ac:dyDescent="0.25">
      <c r="A264" t="s">
        <v>713</v>
      </c>
      <c r="B264">
        <v>45346</v>
      </c>
      <c r="C264" t="s">
        <v>713</v>
      </c>
      <c r="D264" t="s">
        <v>714</v>
      </c>
      <c r="E264" t="s">
        <v>588</v>
      </c>
      <c r="F264" t="s">
        <v>211</v>
      </c>
    </row>
    <row r="265" spans="1:6" x14ac:dyDescent="0.25">
      <c r="A265" t="s">
        <v>715</v>
      </c>
      <c r="B265">
        <v>44241</v>
      </c>
      <c r="C265" t="s">
        <v>715</v>
      </c>
      <c r="D265" t="s">
        <v>716</v>
      </c>
      <c r="E265" t="s">
        <v>588</v>
      </c>
      <c r="F265" t="s">
        <v>211</v>
      </c>
    </row>
    <row r="266" spans="1:6" x14ac:dyDescent="0.25">
      <c r="A266" t="s">
        <v>717</v>
      </c>
      <c r="B266">
        <v>44246</v>
      </c>
      <c r="C266" t="s">
        <v>717</v>
      </c>
      <c r="D266" t="s">
        <v>718</v>
      </c>
      <c r="E266" t="s">
        <v>588</v>
      </c>
      <c r="F266" t="s">
        <v>211</v>
      </c>
    </row>
    <row r="267" spans="1:6" x14ac:dyDescent="0.25">
      <c r="A267" t="s">
        <v>719</v>
      </c>
      <c r="B267">
        <v>44251</v>
      </c>
      <c r="C267" t="s">
        <v>719</v>
      </c>
      <c r="D267" t="s">
        <v>720</v>
      </c>
      <c r="E267" t="s">
        <v>588</v>
      </c>
      <c r="F267" t="s">
        <v>211</v>
      </c>
    </row>
    <row r="268" spans="1:6" x14ac:dyDescent="0.25">
      <c r="A268" t="s">
        <v>721</v>
      </c>
      <c r="B268">
        <v>44256</v>
      </c>
      <c r="C268" t="s">
        <v>721</v>
      </c>
      <c r="D268" t="s">
        <v>722</v>
      </c>
      <c r="E268" t="s">
        <v>588</v>
      </c>
      <c r="F268" t="s">
        <v>211</v>
      </c>
    </row>
    <row r="269" spans="1:6" x14ac:dyDescent="0.25">
      <c r="A269" t="s">
        <v>723</v>
      </c>
      <c r="B269">
        <v>44261</v>
      </c>
      <c r="C269" t="s">
        <v>723</v>
      </c>
      <c r="D269" t="s">
        <v>724</v>
      </c>
      <c r="E269" t="s">
        <v>588</v>
      </c>
      <c r="F269" t="s">
        <v>211</v>
      </c>
    </row>
    <row r="270" spans="1:6" x14ac:dyDescent="0.25">
      <c r="A270" t="s">
        <v>725</v>
      </c>
      <c r="B270">
        <v>44266</v>
      </c>
      <c r="C270" t="s">
        <v>725</v>
      </c>
      <c r="D270" t="s">
        <v>726</v>
      </c>
      <c r="E270" t="s">
        <v>588</v>
      </c>
      <c r="F270" t="s">
        <v>211</v>
      </c>
    </row>
    <row r="271" spans="1:6" x14ac:dyDescent="0.25">
      <c r="A271" t="s">
        <v>727</v>
      </c>
      <c r="B271">
        <v>44271</v>
      </c>
      <c r="C271" t="s">
        <v>727</v>
      </c>
      <c r="D271" t="s">
        <v>728</v>
      </c>
      <c r="E271" t="s">
        <v>588</v>
      </c>
      <c r="F271" t="s">
        <v>211</v>
      </c>
    </row>
    <row r="272" spans="1:6" x14ac:dyDescent="0.25">
      <c r="A272" t="s">
        <v>729</v>
      </c>
      <c r="B272">
        <v>44311</v>
      </c>
      <c r="C272" t="s">
        <v>729</v>
      </c>
      <c r="D272" t="s">
        <v>730</v>
      </c>
      <c r="E272" t="s">
        <v>588</v>
      </c>
      <c r="F272" t="s">
        <v>211</v>
      </c>
    </row>
    <row r="273" spans="1:6" x14ac:dyDescent="0.25">
      <c r="A273" t="s">
        <v>731</v>
      </c>
      <c r="B273">
        <v>44316</v>
      </c>
      <c r="C273" t="s">
        <v>731</v>
      </c>
      <c r="D273" t="s">
        <v>730</v>
      </c>
      <c r="E273" t="s">
        <v>588</v>
      </c>
      <c r="F273" t="s">
        <v>211</v>
      </c>
    </row>
    <row r="274" spans="1:6" x14ac:dyDescent="0.25">
      <c r="A274" t="s">
        <v>732</v>
      </c>
      <c r="B274">
        <v>44321</v>
      </c>
      <c r="C274" t="s">
        <v>732</v>
      </c>
      <c r="D274" t="s">
        <v>733</v>
      </c>
      <c r="E274" t="s">
        <v>588</v>
      </c>
      <c r="F274" t="s">
        <v>211</v>
      </c>
    </row>
    <row r="275" spans="1:6" x14ac:dyDescent="0.25">
      <c r="A275" t="s">
        <v>734</v>
      </c>
      <c r="B275">
        <v>44326</v>
      </c>
      <c r="C275" t="s">
        <v>734</v>
      </c>
      <c r="D275" t="s">
        <v>735</v>
      </c>
      <c r="E275" t="s">
        <v>588</v>
      </c>
      <c r="F275" t="s">
        <v>211</v>
      </c>
    </row>
    <row r="276" spans="1:6" x14ac:dyDescent="0.25">
      <c r="A276" t="s">
        <v>736</v>
      </c>
      <c r="B276">
        <v>44331</v>
      </c>
      <c r="C276" t="s">
        <v>736</v>
      </c>
      <c r="D276" t="s">
        <v>737</v>
      </c>
      <c r="E276" t="s">
        <v>588</v>
      </c>
      <c r="F276" t="s">
        <v>211</v>
      </c>
    </row>
    <row r="277" spans="1:6" x14ac:dyDescent="0.25">
      <c r="A277" t="s">
        <v>738</v>
      </c>
      <c r="B277">
        <v>45351</v>
      </c>
      <c r="C277" t="s">
        <v>738</v>
      </c>
      <c r="D277" t="s">
        <v>739</v>
      </c>
      <c r="E277" t="s">
        <v>588</v>
      </c>
      <c r="F277" t="s">
        <v>211</v>
      </c>
    </row>
    <row r="278" spans="1:6" x14ac:dyDescent="0.25">
      <c r="A278" t="s">
        <v>740</v>
      </c>
      <c r="B278">
        <v>45356</v>
      </c>
      <c r="C278" t="s">
        <v>740</v>
      </c>
      <c r="D278" t="s">
        <v>741</v>
      </c>
      <c r="E278" t="s">
        <v>588</v>
      </c>
      <c r="F278" t="s">
        <v>211</v>
      </c>
    </row>
    <row r="279" spans="1:6" x14ac:dyDescent="0.25">
      <c r="A279" t="s">
        <v>742</v>
      </c>
      <c r="B279">
        <v>44276</v>
      </c>
      <c r="C279" t="s">
        <v>742</v>
      </c>
      <c r="D279" t="s">
        <v>743</v>
      </c>
      <c r="E279" t="s">
        <v>588</v>
      </c>
      <c r="F279" t="s">
        <v>211</v>
      </c>
    </row>
    <row r="280" spans="1:6" x14ac:dyDescent="0.25">
      <c r="A280" t="s">
        <v>744</v>
      </c>
      <c r="B280">
        <v>44281</v>
      </c>
      <c r="C280" t="s">
        <v>744</v>
      </c>
      <c r="D280" t="s">
        <v>745</v>
      </c>
      <c r="E280" t="s">
        <v>588</v>
      </c>
      <c r="F280" t="s">
        <v>211</v>
      </c>
    </row>
    <row r="281" spans="1:6" x14ac:dyDescent="0.25">
      <c r="A281" t="s">
        <v>746</v>
      </c>
      <c r="B281">
        <v>44336</v>
      </c>
      <c r="C281" t="s">
        <v>746</v>
      </c>
      <c r="D281" t="s">
        <v>747</v>
      </c>
      <c r="E281" t="s">
        <v>588</v>
      </c>
      <c r="F281" t="s">
        <v>211</v>
      </c>
    </row>
    <row r="282" spans="1:6" x14ac:dyDescent="0.25">
      <c r="A282" t="s">
        <v>748</v>
      </c>
      <c r="B282">
        <v>44341</v>
      </c>
      <c r="C282" t="s">
        <v>748</v>
      </c>
      <c r="D282" t="s">
        <v>749</v>
      </c>
      <c r="E282" t="s">
        <v>588</v>
      </c>
      <c r="F282" t="s">
        <v>211</v>
      </c>
    </row>
    <row r="283" spans="1:6" x14ac:dyDescent="0.25">
      <c r="A283" t="s">
        <v>750</v>
      </c>
      <c r="B283">
        <v>44346</v>
      </c>
      <c r="C283" t="s">
        <v>750</v>
      </c>
      <c r="D283" t="s">
        <v>751</v>
      </c>
      <c r="E283" t="s">
        <v>588</v>
      </c>
      <c r="F283" t="s">
        <v>211</v>
      </c>
    </row>
    <row r="284" spans="1:6" x14ac:dyDescent="0.25">
      <c r="A284" t="s">
        <v>752</v>
      </c>
      <c r="B284">
        <v>44351</v>
      </c>
      <c r="C284" t="s">
        <v>752</v>
      </c>
      <c r="D284" t="s">
        <v>753</v>
      </c>
      <c r="E284" t="s">
        <v>588</v>
      </c>
      <c r="F284" t="s">
        <v>211</v>
      </c>
    </row>
    <row r="285" spans="1:6" x14ac:dyDescent="0.25">
      <c r="A285" t="s">
        <v>754</v>
      </c>
      <c r="B285">
        <v>44356</v>
      </c>
      <c r="C285" t="s">
        <v>754</v>
      </c>
      <c r="D285" t="s">
        <v>755</v>
      </c>
      <c r="E285" t="s">
        <v>588</v>
      </c>
      <c r="F285" t="s">
        <v>211</v>
      </c>
    </row>
    <row r="286" spans="1:6" x14ac:dyDescent="0.25">
      <c r="A286" t="s">
        <v>756</v>
      </c>
      <c r="B286">
        <v>44361</v>
      </c>
      <c r="C286" t="s">
        <v>756</v>
      </c>
      <c r="D286" t="s">
        <v>757</v>
      </c>
      <c r="E286" t="s">
        <v>588</v>
      </c>
      <c r="F286" t="s">
        <v>211</v>
      </c>
    </row>
    <row r="287" spans="1:6" x14ac:dyDescent="0.25">
      <c r="A287" t="s">
        <v>758</v>
      </c>
      <c r="B287">
        <v>44366</v>
      </c>
      <c r="C287" t="s">
        <v>758</v>
      </c>
      <c r="D287" t="s">
        <v>759</v>
      </c>
      <c r="E287" t="s">
        <v>588</v>
      </c>
      <c r="F287" t="s">
        <v>211</v>
      </c>
    </row>
    <row r="288" spans="1:6" x14ac:dyDescent="0.25">
      <c r="A288" t="s">
        <v>760</v>
      </c>
      <c r="B288">
        <v>44371</v>
      </c>
      <c r="C288" t="s">
        <v>760</v>
      </c>
      <c r="D288" t="s">
        <v>761</v>
      </c>
      <c r="E288" t="s">
        <v>588</v>
      </c>
      <c r="F288" t="s">
        <v>211</v>
      </c>
    </row>
    <row r="289" spans="1:6" x14ac:dyDescent="0.25">
      <c r="A289" t="s">
        <v>762</v>
      </c>
      <c r="B289">
        <v>44376</v>
      </c>
      <c r="C289" t="s">
        <v>762</v>
      </c>
      <c r="D289" t="s">
        <v>763</v>
      </c>
      <c r="E289" t="s">
        <v>588</v>
      </c>
      <c r="F289" t="s">
        <v>211</v>
      </c>
    </row>
    <row r="290" spans="1:6" x14ac:dyDescent="0.25">
      <c r="A290" t="s">
        <v>764</v>
      </c>
      <c r="B290">
        <v>44381</v>
      </c>
      <c r="C290" t="s">
        <v>764</v>
      </c>
      <c r="D290" t="s">
        <v>765</v>
      </c>
      <c r="E290" t="s">
        <v>588</v>
      </c>
      <c r="F290" t="s">
        <v>211</v>
      </c>
    </row>
    <row r="291" spans="1:6" x14ac:dyDescent="0.25">
      <c r="A291" t="s">
        <v>766</v>
      </c>
      <c r="B291">
        <v>44386</v>
      </c>
      <c r="C291" t="s">
        <v>766</v>
      </c>
      <c r="D291" t="s">
        <v>767</v>
      </c>
      <c r="E291" t="s">
        <v>588</v>
      </c>
      <c r="F291" t="s">
        <v>211</v>
      </c>
    </row>
    <row r="292" spans="1:6" x14ac:dyDescent="0.25">
      <c r="A292" t="s">
        <v>768</v>
      </c>
      <c r="B292">
        <v>44391</v>
      </c>
      <c r="C292" t="s">
        <v>768</v>
      </c>
      <c r="D292" t="s">
        <v>769</v>
      </c>
      <c r="E292" t="s">
        <v>588</v>
      </c>
      <c r="F292" t="s">
        <v>211</v>
      </c>
    </row>
    <row r="293" spans="1:6" x14ac:dyDescent="0.25">
      <c r="A293" t="s">
        <v>770</v>
      </c>
      <c r="B293">
        <v>44396</v>
      </c>
      <c r="C293" t="s">
        <v>770</v>
      </c>
      <c r="D293" t="s">
        <v>771</v>
      </c>
      <c r="E293" t="s">
        <v>588</v>
      </c>
      <c r="F293" t="s">
        <v>211</v>
      </c>
    </row>
    <row r="294" spans="1:6" x14ac:dyDescent="0.25">
      <c r="A294" t="s">
        <v>772</v>
      </c>
      <c r="B294">
        <v>44401</v>
      </c>
      <c r="C294" t="s">
        <v>772</v>
      </c>
      <c r="D294" t="s">
        <v>773</v>
      </c>
      <c r="E294" t="s">
        <v>588</v>
      </c>
      <c r="F294" t="s">
        <v>211</v>
      </c>
    </row>
    <row r="295" spans="1:6" x14ac:dyDescent="0.25">
      <c r="A295" t="s">
        <v>774</v>
      </c>
      <c r="B295">
        <v>44406</v>
      </c>
      <c r="C295" t="s">
        <v>774</v>
      </c>
      <c r="D295" t="s">
        <v>775</v>
      </c>
      <c r="E295" t="s">
        <v>588</v>
      </c>
      <c r="F295" t="s">
        <v>211</v>
      </c>
    </row>
    <row r="296" spans="1:6" x14ac:dyDescent="0.25">
      <c r="A296" t="s">
        <v>776</v>
      </c>
      <c r="B296">
        <v>44411</v>
      </c>
      <c r="C296" t="s">
        <v>776</v>
      </c>
      <c r="D296" t="s">
        <v>777</v>
      </c>
      <c r="E296" t="s">
        <v>588</v>
      </c>
      <c r="F296" t="s">
        <v>211</v>
      </c>
    </row>
    <row r="297" spans="1:6" x14ac:dyDescent="0.25">
      <c r="A297" t="s">
        <v>778</v>
      </c>
      <c r="B297">
        <v>44416</v>
      </c>
      <c r="C297" t="s">
        <v>778</v>
      </c>
      <c r="D297" t="s">
        <v>779</v>
      </c>
      <c r="E297" t="s">
        <v>588</v>
      </c>
      <c r="F297" t="s">
        <v>211</v>
      </c>
    </row>
    <row r="298" spans="1:6" x14ac:dyDescent="0.25">
      <c r="A298" t="s">
        <v>780</v>
      </c>
      <c r="B298">
        <v>44421</v>
      </c>
      <c r="C298" t="s">
        <v>780</v>
      </c>
      <c r="D298" t="s">
        <v>779</v>
      </c>
      <c r="E298" t="s">
        <v>588</v>
      </c>
      <c r="F298" t="s">
        <v>211</v>
      </c>
    </row>
    <row r="299" spans="1:6" x14ac:dyDescent="0.25">
      <c r="A299" t="s">
        <v>781</v>
      </c>
      <c r="B299">
        <v>44426</v>
      </c>
      <c r="C299" t="s">
        <v>781</v>
      </c>
      <c r="D299" t="s">
        <v>782</v>
      </c>
      <c r="E299" t="s">
        <v>588</v>
      </c>
      <c r="F299" t="s">
        <v>211</v>
      </c>
    </row>
    <row r="300" spans="1:6" x14ac:dyDescent="0.25">
      <c r="A300" t="s">
        <v>783</v>
      </c>
      <c r="B300">
        <v>44431</v>
      </c>
      <c r="C300" t="s">
        <v>783</v>
      </c>
      <c r="D300" t="s">
        <v>784</v>
      </c>
      <c r="E300" t="s">
        <v>588</v>
      </c>
      <c r="F300" t="s">
        <v>211</v>
      </c>
    </row>
    <row r="301" spans="1:6" x14ac:dyDescent="0.25">
      <c r="A301" t="s">
        <v>785</v>
      </c>
      <c r="B301">
        <v>44436</v>
      </c>
      <c r="C301" t="s">
        <v>785</v>
      </c>
      <c r="D301" t="s">
        <v>786</v>
      </c>
      <c r="E301" t="s">
        <v>588</v>
      </c>
      <c r="F301" t="s">
        <v>211</v>
      </c>
    </row>
    <row r="302" spans="1:6" x14ac:dyDescent="0.25">
      <c r="A302" t="s">
        <v>787</v>
      </c>
      <c r="B302">
        <v>44441</v>
      </c>
      <c r="C302" t="s">
        <v>787</v>
      </c>
      <c r="D302" t="s">
        <v>788</v>
      </c>
      <c r="E302" t="s">
        <v>588</v>
      </c>
      <c r="F302" t="s">
        <v>211</v>
      </c>
    </row>
    <row r="303" spans="1:6" x14ac:dyDescent="0.25">
      <c r="A303" t="s">
        <v>789</v>
      </c>
      <c r="B303">
        <v>44446</v>
      </c>
      <c r="C303" t="s">
        <v>789</v>
      </c>
      <c r="D303" t="s">
        <v>790</v>
      </c>
      <c r="E303" t="s">
        <v>588</v>
      </c>
      <c r="F303" t="s">
        <v>211</v>
      </c>
    </row>
    <row r="304" spans="1:6" x14ac:dyDescent="0.25">
      <c r="A304" t="s">
        <v>791</v>
      </c>
      <c r="B304">
        <v>44451</v>
      </c>
      <c r="C304" t="s">
        <v>791</v>
      </c>
      <c r="D304" t="s">
        <v>790</v>
      </c>
      <c r="E304" t="s">
        <v>588</v>
      </c>
      <c r="F304" t="s">
        <v>211</v>
      </c>
    </row>
    <row r="305" spans="1:6" x14ac:dyDescent="0.25">
      <c r="A305" t="s">
        <v>792</v>
      </c>
      <c r="B305">
        <v>44456</v>
      </c>
      <c r="C305" t="s">
        <v>792</v>
      </c>
      <c r="D305" t="s">
        <v>793</v>
      </c>
      <c r="E305" t="s">
        <v>588</v>
      </c>
      <c r="F305" t="s">
        <v>211</v>
      </c>
    </row>
    <row r="306" spans="1:6" x14ac:dyDescent="0.25">
      <c r="A306" t="s">
        <v>794</v>
      </c>
      <c r="B306">
        <v>45361</v>
      </c>
      <c r="C306" t="s">
        <v>794</v>
      </c>
      <c r="D306" t="s">
        <v>795</v>
      </c>
      <c r="E306" t="s">
        <v>588</v>
      </c>
      <c r="F306" t="s">
        <v>211</v>
      </c>
    </row>
    <row r="307" spans="1:6" x14ac:dyDescent="0.25">
      <c r="A307" t="s">
        <v>796</v>
      </c>
      <c r="B307">
        <v>44461</v>
      </c>
      <c r="C307" t="s">
        <v>796</v>
      </c>
      <c r="D307" t="s">
        <v>797</v>
      </c>
      <c r="E307" t="s">
        <v>588</v>
      </c>
      <c r="F307" t="s">
        <v>211</v>
      </c>
    </row>
    <row r="308" spans="1:6" x14ac:dyDescent="0.25">
      <c r="A308" t="s">
        <v>798</v>
      </c>
      <c r="B308">
        <v>44466</v>
      </c>
      <c r="C308" t="s">
        <v>798</v>
      </c>
      <c r="D308" t="s">
        <v>799</v>
      </c>
      <c r="E308" t="s">
        <v>588</v>
      </c>
      <c r="F308" t="s">
        <v>211</v>
      </c>
    </row>
    <row r="309" spans="1:6" x14ac:dyDescent="0.25">
      <c r="A309" t="s">
        <v>800</v>
      </c>
      <c r="B309">
        <v>44471</v>
      </c>
      <c r="C309" t="s">
        <v>800</v>
      </c>
      <c r="D309" t="s">
        <v>801</v>
      </c>
      <c r="E309" t="s">
        <v>588</v>
      </c>
      <c r="F309" t="s">
        <v>211</v>
      </c>
    </row>
    <row r="310" spans="1:6" x14ac:dyDescent="0.25">
      <c r="A310" t="s">
        <v>802</v>
      </c>
      <c r="B310">
        <v>44476</v>
      </c>
      <c r="C310" t="s">
        <v>802</v>
      </c>
      <c r="D310" t="s">
        <v>803</v>
      </c>
      <c r="E310" t="s">
        <v>588</v>
      </c>
      <c r="F310" t="s">
        <v>211</v>
      </c>
    </row>
    <row r="311" spans="1:6" x14ac:dyDescent="0.25">
      <c r="A311" t="s">
        <v>804</v>
      </c>
      <c r="B311">
        <v>44481</v>
      </c>
      <c r="C311" t="s">
        <v>804</v>
      </c>
      <c r="D311" t="s">
        <v>805</v>
      </c>
      <c r="E311" t="s">
        <v>588</v>
      </c>
      <c r="F311" t="s">
        <v>211</v>
      </c>
    </row>
    <row r="312" spans="1:6" x14ac:dyDescent="0.25">
      <c r="A312" t="s">
        <v>806</v>
      </c>
      <c r="B312">
        <v>44486</v>
      </c>
      <c r="C312" t="s">
        <v>806</v>
      </c>
      <c r="D312" t="s">
        <v>807</v>
      </c>
      <c r="E312" t="s">
        <v>588</v>
      </c>
      <c r="F312" t="s">
        <v>211</v>
      </c>
    </row>
    <row r="313" spans="1:6" x14ac:dyDescent="0.25">
      <c r="A313" t="s">
        <v>808</v>
      </c>
      <c r="B313">
        <v>44491</v>
      </c>
      <c r="C313" t="s">
        <v>808</v>
      </c>
      <c r="D313" t="s">
        <v>809</v>
      </c>
      <c r="E313" t="s">
        <v>588</v>
      </c>
      <c r="F313" t="s">
        <v>211</v>
      </c>
    </row>
    <row r="314" spans="1:6" x14ac:dyDescent="0.25">
      <c r="A314" t="s">
        <v>810</v>
      </c>
      <c r="B314">
        <v>44496</v>
      </c>
      <c r="C314" t="s">
        <v>810</v>
      </c>
      <c r="D314" t="s">
        <v>811</v>
      </c>
      <c r="E314" t="s">
        <v>588</v>
      </c>
      <c r="F314" t="s">
        <v>211</v>
      </c>
    </row>
    <row r="315" spans="1:6" x14ac:dyDescent="0.25">
      <c r="A315" t="s">
        <v>812</v>
      </c>
      <c r="B315">
        <v>44501</v>
      </c>
      <c r="C315" t="s">
        <v>812</v>
      </c>
      <c r="D315" t="s">
        <v>813</v>
      </c>
      <c r="E315" t="s">
        <v>588</v>
      </c>
      <c r="F315" t="s">
        <v>211</v>
      </c>
    </row>
    <row r="316" spans="1:6" x14ac:dyDescent="0.25">
      <c r="A316" t="s">
        <v>814</v>
      </c>
      <c r="B316">
        <v>44506</v>
      </c>
      <c r="C316" t="s">
        <v>814</v>
      </c>
      <c r="D316" t="s">
        <v>815</v>
      </c>
      <c r="E316" t="s">
        <v>588</v>
      </c>
      <c r="F316" t="s">
        <v>211</v>
      </c>
    </row>
    <row r="317" spans="1:6" x14ac:dyDescent="0.25">
      <c r="A317" t="s">
        <v>816</v>
      </c>
      <c r="B317">
        <v>44511</v>
      </c>
      <c r="C317" t="s">
        <v>816</v>
      </c>
      <c r="D317" t="s">
        <v>815</v>
      </c>
      <c r="E317" t="s">
        <v>588</v>
      </c>
      <c r="F317" t="s">
        <v>211</v>
      </c>
    </row>
    <row r="318" spans="1:6" x14ac:dyDescent="0.25">
      <c r="A318" t="s">
        <v>817</v>
      </c>
      <c r="B318">
        <v>44516</v>
      </c>
      <c r="C318" t="s">
        <v>817</v>
      </c>
      <c r="D318" t="s">
        <v>818</v>
      </c>
      <c r="E318" t="s">
        <v>588</v>
      </c>
      <c r="F318" t="s">
        <v>211</v>
      </c>
    </row>
    <row r="319" spans="1:6" x14ac:dyDescent="0.25">
      <c r="A319" t="s">
        <v>819</v>
      </c>
      <c r="B319">
        <v>44521</v>
      </c>
      <c r="C319" t="s">
        <v>819</v>
      </c>
      <c r="D319" t="s">
        <v>820</v>
      </c>
      <c r="E319" t="s">
        <v>588</v>
      </c>
      <c r="F319" t="s">
        <v>211</v>
      </c>
    </row>
    <row r="320" spans="1:6" x14ac:dyDescent="0.25">
      <c r="A320" t="s">
        <v>821</v>
      </c>
      <c r="B320">
        <v>44526</v>
      </c>
      <c r="C320" t="s">
        <v>821</v>
      </c>
      <c r="D320" t="s">
        <v>822</v>
      </c>
      <c r="E320" t="s">
        <v>588</v>
      </c>
      <c r="F320" t="s">
        <v>211</v>
      </c>
    </row>
    <row r="321" spans="1:6" x14ac:dyDescent="0.25">
      <c r="A321" t="s">
        <v>823</v>
      </c>
      <c r="B321">
        <v>44531</v>
      </c>
      <c r="C321" t="s">
        <v>823</v>
      </c>
      <c r="D321" t="s">
        <v>824</v>
      </c>
      <c r="E321" t="s">
        <v>588</v>
      </c>
      <c r="F321" t="s">
        <v>211</v>
      </c>
    </row>
    <row r="322" spans="1:6" x14ac:dyDescent="0.25">
      <c r="A322" t="s">
        <v>825</v>
      </c>
      <c r="B322">
        <v>44536</v>
      </c>
      <c r="C322" t="s">
        <v>825</v>
      </c>
      <c r="D322" t="s">
        <v>826</v>
      </c>
      <c r="E322" t="s">
        <v>588</v>
      </c>
      <c r="F322" t="s">
        <v>211</v>
      </c>
    </row>
    <row r="323" spans="1:6" x14ac:dyDescent="0.25">
      <c r="A323" t="s">
        <v>827</v>
      </c>
      <c r="B323">
        <v>44541</v>
      </c>
      <c r="C323" t="s">
        <v>827</v>
      </c>
      <c r="D323" t="s">
        <v>828</v>
      </c>
      <c r="E323" t="s">
        <v>588</v>
      </c>
      <c r="F323" t="s">
        <v>211</v>
      </c>
    </row>
    <row r="324" spans="1:6" x14ac:dyDescent="0.25">
      <c r="A324" t="s">
        <v>829</v>
      </c>
      <c r="B324">
        <v>44546</v>
      </c>
      <c r="C324" t="s">
        <v>829</v>
      </c>
      <c r="D324" t="s">
        <v>830</v>
      </c>
      <c r="E324" t="s">
        <v>588</v>
      </c>
      <c r="F324" t="s">
        <v>211</v>
      </c>
    </row>
    <row r="325" spans="1:6" x14ac:dyDescent="0.25">
      <c r="A325" t="s">
        <v>831</v>
      </c>
      <c r="B325">
        <v>44551</v>
      </c>
      <c r="C325" t="s">
        <v>831</v>
      </c>
      <c r="D325" t="s">
        <v>832</v>
      </c>
      <c r="E325" t="s">
        <v>588</v>
      </c>
      <c r="F325" t="s">
        <v>211</v>
      </c>
    </row>
    <row r="326" spans="1:6" x14ac:dyDescent="0.25">
      <c r="A326" t="s">
        <v>833</v>
      </c>
      <c r="B326">
        <v>44556</v>
      </c>
      <c r="C326" t="s">
        <v>833</v>
      </c>
      <c r="D326" t="s">
        <v>834</v>
      </c>
      <c r="E326" t="s">
        <v>588</v>
      </c>
      <c r="F326" t="s">
        <v>211</v>
      </c>
    </row>
    <row r="327" spans="1:6" x14ac:dyDescent="0.25">
      <c r="A327" t="s">
        <v>835</v>
      </c>
      <c r="B327">
        <v>44561</v>
      </c>
      <c r="C327" t="s">
        <v>835</v>
      </c>
      <c r="D327" t="s">
        <v>836</v>
      </c>
      <c r="E327" t="s">
        <v>588</v>
      </c>
      <c r="F327" t="s">
        <v>211</v>
      </c>
    </row>
    <row r="328" spans="1:6" x14ac:dyDescent="0.25">
      <c r="A328" t="s">
        <v>837</v>
      </c>
      <c r="B328">
        <v>44566</v>
      </c>
      <c r="C328" t="s">
        <v>837</v>
      </c>
      <c r="D328" t="s">
        <v>838</v>
      </c>
      <c r="E328" t="s">
        <v>588</v>
      </c>
      <c r="F328" t="s">
        <v>211</v>
      </c>
    </row>
    <row r="329" spans="1:6" x14ac:dyDescent="0.25">
      <c r="A329" t="s">
        <v>839</v>
      </c>
      <c r="B329">
        <v>44571</v>
      </c>
      <c r="C329" t="s">
        <v>839</v>
      </c>
      <c r="D329" t="s">
        <v>840</v>
      </c>
      <c r="E329" t="s">
        <v>588</v>
      </c>
      <c r="F329" t="s">
        <v>211</v>
      </c>
    </row>
    <row r="330" spans="1:6" x14ac:dyDescent="0.25">
      <c r="A330" t="s">
        <v>841</v>
      </c>
      <c r="B330">
        <v>44576</v>
      </c>
      <c r="C330" t="s">
        <v>841</v>
      </c>
      <c r="D330" t="s">
        <v>834</v>
      </c>
      <c r="E330" t="s">
        <v>588</v>
      </c>
      <c r="F330" t="s">
        <v>211</v>
      </c>
    </row>
    <row r="331" spans="1:6" x14ac:dyDescent="0.25">
      <c r="A331" t="s">
        <v>842</v>
      </c>
      <c r="B331">
        <v>44581</v>
      </c>
      <c r="C331" t="s">
        <v>842</v>
      </c>
      <c r="D331" t="s">
        <v>836</v>
      </c>
      <c r="E331" t="s">
        <v>588</v>
      </c>
      <c r="F331" t="s">
        <v>211</v>
      </c>
    </row>
    <row r="332" spans="1:6" x14ac:dyDescent="0.25">
      <c r="A332" t="s">
        <v>843</v>
      </c>
      <c r="B332">
        <v>44586</v>
      </c>
      <c r="C332" t="s">
        <v>843</v>
      </c>
      <c r="D332" t="s">
        <v>838</v>
      </c>
      <c r="E332" t="s">
        <v>588</v>
      </c>
      <c r="F332" t="s">
        <v>211</v>
      </c>
    </row>
    <row r="333" spans="1:6" x14ac:dyDescent="0.25">
      <c r="A333" t="s">
        <v>844</v>
      </c>
      <c r="B333">
        <v>44591</v>
      </c>
      <c r="C333" t="s">
        <v>844</v>
      </c>
      <c r="D333" t="s">
        <v>840</v>
      </c>
      <c r="E333" t="s">
        <v>588</v>
      </c>
      <c r="F333" t="s">
        <v>211</v>
      </c>
    </row>
    <row r="334" spans="1:6" x14ac:dyDescent="0.25">
      <c r="A334" t="s">
        <v>845</v>
      </c>
      <c r="B334">
        <v>44596</v>
      </c>
      <c r="C334" t="s">
        <v>845</v>
      </c>
      <c r="D334" t="s">
        <v>846</v>
      </c>
      <c r="E334" t="s">
        <v>588</v>
      </c>
      <c r="F334" t="s">
        <v>211</v>
      </c>
    </row>
    <row r="335" spans="1:6" x14ac:dyDescent="0.25">
      <c r="A335" t="s">
        <v>847</v>
      </c>
      <c r="B335">
        <v>44601</v>
      </c>
      <c r="C335" t="s">
        <v>847</v>
      </c>
      <c r="D335" t="s">
        <v>848</v>
      </c>
      <c r="E335" t="s">
        <v>588</v>
      </c>
      <c r="F335" t="s">
        <v>211</v>
      </c>
    </row>
    <row r="336" spans="1:6" x14ac:dyDescent="0.25">
      <c r="A336" t="s">
        <v>849</v>
      </c>
      <c r="B336">
        <v>44606</v>
      </c>
      <c r="C336" t="s">
        <v>849</v>
      </c>
      <c r="D336" t="s">
        <v>850</v>
      </c>
      <c r="E336" t="s">
        <v>588</v>
      </c>
      <c r="F336" t="s">
        <v>211</v>
      </c>
    </row>
    <row r="337" spans="1:6" x14ac:dyDescent="0.25">
      <c r="A337" t="s">
        <v>851</v>
      </c>
      <c r="B337">
        <v>44611</v>
      </c>
      <c r="C337" t="s">
        <v>851</v>
      </c>
      <c r="D337" t="s">
        <v>852</v>
      </c>
      <c r="E337" t="s">
        <v>588</v>
      </c>
      <c r="F337" t="s">
        <v>211</v>
      </c>
    </row>
    <row r="338" spans="1:6" x14ac:dyDescent="0.25">
      <c r="A338" t="s">
        <v>853</v>
      </c>
      <c r="B338">
        <v>44616</v>
      </c>
      <c r="C338" t="s">
        <v>853</v>
      </c>
      <c r="D338" t="s">
        <v>854</v>
      </c>
      <c r="E338" t="s">
        <v>588</v>
      </c>
      <c r="F338" t="s">
        <v>211</v>
      </c>
    </row>
    <row r="339" spans="1:6" x14ac:dyDescent="0.25">
      <c r="A339" t="s">
        <v>855</v>
      </c>
      <c r="B339">
        <v>44621</v>
      </c>
      <c r="C339" t="s">
        <v>855</v>
      </c>
      <c r="D339" t="s">
        <v>848</v>
      </c>
      <c r="E339" t="s">
        <v>588</v>
      </c>
      <c r="F339" t="s">
        <v>211</v>
      </c>
    </row>
    <row r="340" spans="1:6" x14ac:dyDescent="0.25">
      <c r="A340" t="s">
        <v>856</v>
      </c>
      <c r="B340">
        <v>44626</v>
      </c>
      <c r="C340" t="s">
        <v>856</v>
      </c>
      <c r="D340" t="s">
        <v>850</v>
      </c>
      <c r="E340" t="s">
        <v>588</v>
      </c>
      <c r="F340" t="s">
        <v>211</v>
      </c>
    </row>
    <row r="341" spans="1:6" x14ac:dyDescent="0.25">
      <c r="A341" t="s">
        <v>857</v>
      </c>
      <c r="B341">
        <v>44631</v>
      </c>
      <c r="C341" t="s">
        <v>857</v>
      </c>
      <c r="D341" t="s">
        <v>852</v>
      </c>
      <c r="E341" t="s">
        <v>588</v>
      </c>
      <c r="F341" t="s">
        <v>211</v>
      </c>
    </row>
    <row r="342" spans="1:6" x14ac:dyDescent="0.25">
      <c r="A342" t="s">
        <v>858</v>
      </c>
      <c r="B342">
        <v>44636</v>
      </c>
      <c r="C342" t="s">
        <v>858</v>
      </c>
      <c r="D342" t="s">
        <v>854</v>
      </c>
      <c r="E342" t="s">
        <v>588</v>
      </c>
      <c r="F342" t="s">
        <v>211</v>
      </c>
    </row>
    <row r="343" spans="1:6" x14ac:dyDescent="0.25">
      <c r="A343" t="s">
        <v>859</v>
      </c>
      <c r="B343">
        <v>44641</v>
      </c>
      <c r="C343" t="s">
        <v>859</v>
      </c>
      <c r="D343" t="s">
        <v>860</v>
      </c>
      <c r="E343" t="s">
        <v>588</v>
      </c>
      <c r="F343" t="s">
        <v>211</v>
      </c>
    </row>
    <row r="344" spans="1:6" x14ac:dyDescent="0.25">
      <c r="A344" t="s">
        <v>861</v>
      </c>
      <c r="B344">
        <v>44646</v>
      </c>
      <c r="C344" t="s">
        <v>861</v>
      </c>
      <c r="D344" t="s">
        <v>862</v>
      </c>
      <c r="E344" t="s">
        <v>588</v>
      </c>
      <c r="F344" t="s">
        <v>211</v>
      </c>
    </row>
    <row r="345" spans="1:6" x14ac:dyDescent="0.25">
      <c r="A345" t="s">
        <v>863</v>
      </c>
      <c r="B345">
        <v>44651</v>
      </c>
      <c r="C345" t="s">
        <v>863</v>
      </c>
      <c r="D345" t="s">
        <v>864</v>
      </c>
      <c r="E345" t="s">
        <v>588</v>
      </c>
      <c r="F345" t="s">
        <v>211</v>
      </c>
    </row>
    <row r="346" spans="1:6" x14ac:dyDescent="0.25">
      <c r="A346" t="s">
        <v>865</v>
      </c>
      <c r="B346">
        <v>44656</v>
      </c>
      <c r="C346" t="s">
        <v>865</v>
      </c>
      <c r="D346" t="s">
        <v>866</v>
      </c>
      <c r="E346" t="s">
        <v>588</v>
      </c>
      <c r="F346" t="s">
        <v>211</v>
      </c>
    </row>
    <row r="347" spans="1:6" x14ac:dyDescent="0.25">
      <c r="A347" t="s">
        <v>867</v>
      </c>
      <c r="B347">
        <v>44661</v>
      </c>
      <c r="C347" t="s">
        <v>867</v>
      </c>
      <c r="D347" t="s">
        <v>868</v>
      </c>
      <c r="E347" t="s">
        <v>588</v>
      </c>
      <c r="F347" t="s">
        <v>211</v>
      </c>
    </row>
    <row r="348" spans="1:6" x14ac:dyDescent="0.25">
      <c r="A348" t="s">
        <v>869</v>
      </c>
      <c r="B348">
        <v>44666</v>
      </c>
      <c r="C348" t="s">
        <v>869</v>
      </c>
      <c r="D348" t="s">
        <v>870</v>
      </c>
      <c r="E348" t="s">
        <v>588</v>
      </c>
      <c r="F348" t="s">
        <v>211</v>
      </c>
    </row>
    <row r="349" spans="1:6" x14ac:dyDescent="0.25">
      <c r="A349" t="s">
        <v>871</v>
      </c>
      <c r="B349">
        <v>44671</v>
      </c>
      <c r="C349" t="s">
        <v>871</v>
      </c>
      <c r="D349" t="s">
        <v>872</v>
      </c>
      <c r="E349" t="s">
        <v>588</v>
      </c>
      <c r="F349" t="s">
        <v>211</v>
      </c>
    </row>
    <row r="350" spans="1:6" x14ac:dyDescent="0.25">
      <c r="A350" t="s">
        <v>873</v>
      </c>
      <c r="B350">
        <v>44676</v>
      </c>
      <c r="C350" t="s">
        <v>873</v>
      </c>
      <c r="D350" t="s">
        <v>866</v>
      </c>
      <c r="E350" t="s">
        <v>588</v>
      </c>
      <c r="F350" t="s">
        <v>211</v>
      </c>
    </row>
    <row r="351" spans="1:6" x14ac:dyDescent="0.25">
      <c r="A351" t="s">
        <v>874</v>
      </c>
      <c r="B351">
        <v>44681</v>
      </c>
      <c r="C351" t="s">
        <v>874</v>
      </c>
      <c r="D351" t="s">
        <v>868</v>
      </c>
      <c r="E351" t="s">
        <v>588</v>
      </c>
      <c r="F351" t="s">
        <v>211</v>
      </c>
    </row>
    <row r="352" spans="1:6" x14ac:dyDescent="0.25">
      <c r="A352" t="s">
        <v>875</v>
      </c>
      <c r="B352">
        <v>44686</v>
      </c>
      <c r="C352" t="s">
        <v>875</v>
      </c>
      <c r="D352" t="s">
        <v>870</v>
      </c>
      <c r="E352" t="s">
        <v>588</v>
      </c>
      <c r="F352" t="s">
        <v>211</v>
      </c>
    </row>
    <row r="353" spans="1:6" x14ac:dyDescent="0.25">
      <c r="A353" t="s">
        <v>876</v>
      </c>
      <c r="B353">
        <v>44691</v>
      </c>
      <c r="C353" t="s">
        <v>876</v>
      </c>
      <c r="D353" t="s">
        <v>872</v>
      </c>
      <c r="E353" t="s">
        <v>588</v>
      </c>
      <c r="F353" t="s">
        <v>211</v>
      </c>
    </row>
    <row r="354" spans="1:6" x14ac:dyDescent="0.25">
      <c r="A354" t="s">
        <v>877</v>
      </c>
      <c r="B354">
        <v>44696</v>
      </c>
      <c r="C354" t="s">
        <v>877</v>
      </c>
      <c r="D354" t="s">
        <v>878</v>
      </c>
      <c r="E354" t="s">
        <v>588</v>
      </c>
      <c r="F354" t="s">
        <v>211</v>
      </c>
    </row>
    <row r="355" spans="1:6" x14ac:dyDescent="0.25">
      <c r="A355" t="s">
        <v>879</v>
      </c>
      <c r="B355">
        <v>44701</v>
      </c>
      <c r="C355" t="s">
        <v>879</v>
      </c>
      <c r="D355" t="s">
        <v>880</v>
      </c>
      <c r="E355" t="s">
        <v>588</v>
      </c>
      <c r="F355" t="s">
        <v>211</v>
      </c>
    </row>
    <row r="356" spans="1:6" x14ac:dyDescent="0.25">
      <c r="A356" t="s">
        <v>881</v>
      </c>
      <c r="B356">
        <v>44706</v>
      </c>
      <c r="C356" t="s">
        <v>881</v>
      </c>
      <c r="D356" t="s">
        <v>882</v>
      </c>
      <c r="E356" t="s">
        <v>588</v>
      </c>
      <c r="F356" t="s">
        <v>211</v>
      </c>
    </row>
    <row r="357" spans="1:6" x14ac:dyDescent="0.25">
      <c r="A357" t="s">
        <v>883</v>
      </c>
      <c r="B357">
        <v>44711</v>
      </c>
      <c r="C357" t="s">
        <v>883</v>
      </c>
      <c r="D357" t="s">
        <v>882</v>
      </c>
      <c r="E357" t="s">
        <v>588</v>
      </c>
      <c r="F357" t="s">
        <v>211</v>
      </c>
    </row>
    <row r="358" spans="1:6" x14ac:dyDescent="0.25">
      <c r="A358" t="s">
        <v>884</v>
      </c>
      <c r="B358">
        <v>44716</v>
      </c>
      <c r="C358" t="s">
        <v>884</v>
      </c>
      <c r="D358" t="s">
        <v>885</v>
      </c>
      <c r="E358" t="s">
        <v>588</v>
      </c>
      <c r="F358" t="s">
        <v>211</v>
      </c>
    </row>
    <row r="359" spans="1:6" x14ac:dyDescent="0.25">
      <c r="A359" t="s">
        <v>886</v>
      </c>
      <c r="B359">
        <v>44721</v>
      </c>
      <c r="C359" t="s">
        <v>886</v>
      </c>
      <c r="D359" t="s">
        <v>885</v>
      </c>
      <c r="E359" t="s">
        <v>588</v>
      </c>
      <c r="F359" t="s">
        <v>211</v>
      </c>
    </row>
    <row r="360" spans="1:6" x14ac:dyDescent="0.25">
      <c r="A360" t="s">
        <v>887</v>
      </c>
      <c r="B360">
        <v>44726</v>
      </c>
      <c r="C360" t="s">
        <v>887</v>
      </c>
      <c r="D360" t="s">
        <v>880</v>
      </c>
      <c r="E360" t="s">
        <v>588</v>
      </c>
      <c r="F360" t="s">
        <v>211</v>
      </c>
    </row>
    <row r="361" spans="1:6" x14ac:dyDescent="0.25">
      <c r="A361" t="s">
        <v>888</v>
      </c>
      <c r="B361">
        <v>44731</v>
      </c>
      <c r="C361" t="s">
        <v>888</v>
      </c>
      <c r="D361" t="s">
        <v>880</v>
      </c>
      <c r="E361" t="s">
        <v>588</v>
      </c>
      <c r="F361" t="s">
        <v>211</v>
      </c>
    </row>
    <row r="362" spans="1:6" x14ac:dyDescent="0.25">
      <c r="A362" t="s">
        <v>889</v>
      </c>
      <c r="B362">
        <v>44736</v>
      </c>
      <c r="C362" t="s">
        <v>889</v>
      </c>
      <c r="D362" t="s">
        <v>890</v>
      </c>
      <c r="E362" t="s">
        <v>588</v>
      </c>
      <c r="F362" t="s">
        <v>211</v>
      </c>
    </row>
    <row r="363" spans="1:6" x14ac:dyDescent="0.25">
      <c r="A363" t="s">
        <v>891</v>
      </c>
      <c r="B363">
        <v>44741</v>
      </c>
      <c r="C363" t="s">
        <v>891</v>
      </c>
      <c r="D363" t="s">
        <v>885</v>
      </c>
      <c r="E363" t="s">
        <v>588</v>
      </c>
      <c r="F363" t="s">
        <v>211</v>
      </c>
    </row>
    <row r="364" spans="1:6" x14ac:dyDescent="0.25">
      <c r="A364" t="s">
        <v>892</v>
      </c>
      <c r="B364">
        <v>44746</v>
      </c>
      <c r="C364" t="s">
        <v>892</v>
      </c>
      <c r="D364" t="s">
        <v>885</v>
      </c>
      <c r="E364" t="s">
        <v>588</v>
      </c>
      <c r="F364" t="s">
        <v>211</v>
      </c>
    </row>
    <row r="365" spans="1:6" x14ac:dyDescent="0.25">
      <c r="A365" t="s">
        <v>893</v>
      </c>
      <c r="B365">
        <v>45281</v>
      </c>
      <c r="C365" t="s">
        <v>893</v>
      </c>
      <c r="D365" t="s">
        <v>894</v>
      </c>
      <c r="E365" t="s">
        <v>588</v>
      </c>
      <c r="F365" t="s">
        <v>211</v>
      </c>
    </row>
    <row r="366" spans="1:6" x14ac:dyDescent="0.25">
      <c r="A366" t="s">
        <v>895</v>
      </c>
      <c r="B366">
        <v>44751</v>
      </c>
      <c r="C366" t="s">
        <v>895</v>
      </c>
      <c r="D366" t="s">
        <v>896</v>
      </c>
      <c r="E366" t="s">
        <v>588</v>
      </c>
      <c r="F366" t="s">
        <v>211</v>
      </c>
    </row>
    <row r="367" spans="1:6" x14ac:dyDescent="0.25">
      <c r="A367" t="s">
        <v>897</v>
      </c>
      <c r="B367">
        <v>44756</v>
      </c>
      <c r="C367" t="s">
        <v>897</v>
      </c>
      <c r="D367" t="s">
        <v>898</v>
      </c>
      <c r="E367" t="s">
        <v>588</v>
      </c>
      <c r="F367" t="s">
        <v>211</v>
      </c>
    </row>
    <row r="368" spans="1:6" x14ac:dyDescent="0.25">
      <c r="A368" t="s">
        <v>899</v>
      </c>
      <c r="B368">
        <v>44761</v>
      </c>
      <c r="C368" t="s">
        <v>899</v>
      </c>
      <c r="D368" t="s">
        <v>900</v>
      </c>
      <c r="E368" t="s">
        <v>588</v>
      </c>
      <c r="F368" t="s">
        <v>211</v>
      </c>
    </row>
    <row r="369" spans="1:6" x14ac:dyDescent="0.25">
      <c r="A369" t="s">
        <v>901</v>
      </c>
      <c r="B369">
        <v>44766</v>
      </c>
      <c r="C369" t="s">
        <v>901</v>
      </c>
      <c r="D369" t="s">
        <v>902</v>
      </c>
      <c r="E369" t="s">
        <v>588</v>
      </c>
      <c r="F369" t="s">
        <v>211</v>
      </c>
    </row>
    <row r="370" spans="1:6" x14ac:dyDescent="0.25">
      <c r="A370" t="s">
        <v>903</v>
      </c>
      <c r="B370">
        <v>44771</v>
      </c>
      <c r="C370" t="s">
        <v>903</v>
      </c>
      <c r="D370" t="s">
        <v>896</v>
      </c>
      <c r="E370" t="s">
        <v>588</v>
      </c>
      <c r="F370" t="s">
        <v>211</v>
      </c>
    </row>
    <row r="371" spans="1:6" x14ac:dyDescent="0.25">
      <c r="A371" t="s">
        <v>904</v>
      </c>
      <c r="B371">
        <v>44776</v>
      </c>
      <c r="C371" t="s">
        <v>904</v>
      </c>
      <c r="D371" t="s">
        <v>898</v>
      </c>
      <c r="E371" t="s">
        <v>588</v>
      </c>
      <c r="F371" t="s">
        <v>211</v>
      </c>
    </row>
    <row r="372" spans="1:6" x14ac:dyDescent="0.25">
      <c r="A372" t="s">
        <v>905</v>
      </c>
      <c r="B372">
        <v>44781</v>
      </c>
      <c r="C372" t="s">
        <v>905</v>
      </c>
      <c r="D372" t="s">
        <v>900</v>
      </c>
      <c r="E372" t="s">
        <v>588</v>
      </c>
      <c r="F372" t="s">
        <v>211</v>
      </c>
    </row>
    <row r="373" spans="1:6" x14ac:dyDescent="0.25">
      <c r="A373" t="s">
        <v>906</v>
      </c>
      <c r="B373">
        <v>44786</v>
      </c>
      <c r="C373" t="s">
        <v>906</v>
      </c>
      <c r="D373" t="s">
        <v>902</v>
      </c>
      <c r="E373" t="s">
        <v>588</v>
      </c>
      <c r="F373" t="s">
        <v>211</v>
      </c>
    </row>
    <row r="374" spans="1:6" x14ac:dyDescent="0.25">
      <c r="A374" t="s">
        <v>907</v>
      </c>
      <c r="B374">
        <v>44791</v>
      </c>
      <c r="C374" t="s">
        <v>907</v>
      </c>
      <c r="D374" t="s">
        <v>908</v>
      </c>
      <c r="E374" t="s">
        <v>588</v>
      </c>
      <c r="F374" t="s">
        <v>211</v>
      </c>
    </row>
    <row r="375" spans="1:6" x14ac:dyDescent="0.25">
      <c r="A375" t="s">
        <v>909</v>
      </c>
      <c r="B375">
        <v>44796</v>
      </c>
      <c r="C375" t="s">
        <v>909</v>
      </c>
      <c r="D375" t="s">
        <v>910</v>
      </c>
      <c r="E375" t="s">
        <v>588</v>
      </c>
      <c r="F375" t="s">
        <v>211</v>
      </c>
    </row>
    <row r="376" spans="1:6" x14ac:dyDescent="0.25">
      <c r="A376" t="s">
        <v>911</v>
      </c>
      <c r="B376">
        <v>44801</v>
      </c>
      <c r="C376" t="s">
        <v>911</v>
      </c>
      <c r="D376" t="s">
        <v>912</v>
      </c>
      <c r="E376" t="s">
        <v>588</v>
      </c>
      <c r="F376" t="s">
        <v>211</v>
      </c>
    </row>
    <row r="377" spans="1:6" x14ac:dyDescent="0.25">
      <c r="A377" t="s">
        <v>913</v>
      </c>
      <c r="B377">
        <v>44806</v>
      </c>
      <c r="C377" t="s">
        <v>913</v>
      </c>
      <c r="D377" t="s">
        <v>912</v>
      </c>
      <c r="E377" t="s">
        <v>588</v>
      </c>
      <c r="F377" t="s">
        <v>211</v>
      </c>
    </row>
    <row r="378" spans="1:6" x14ac:dyDescent="0.25">
      <c r="A378" t="s">
        <v>914</v>
      </c>
      <c r="B378">
        <v>44811</v>
      </c>
      <c r="C378" t="s">
        <v>914</v>
      </c>
      <c r="D378" t="s">
        <v>915</v>
      </c>
      <c r="E378" t="s">
        <v>588</v>
      </c>
      <c r="F378" t="s">
        <v>211</v>
      </c>
    </row>
    <row r="379" spans="1:6" x14ac:dyDescent="0.25">
      <c r="A379" t="s">
        <v>916</v>
      </c>
      <c r="B379">
        <v>44816</v>
      </c>
      <c r="C379" t="s">
        <v>916</v>
      </c>
      <c r="D379" t="s">
        <v>917</v>
      </c>
      <c r="E379" t="s">
        <v>588</v>
      </c>
      <c r="F379" t="s">
        <v>211</v>
      </c>
    </row>
    <row r="380" spans="1:6" x14ac:dyDescent="0.25">
      <c r="A380" t="s">
        <v>918</v>
      </c>
      <c r="B380">
        <v>44821</v>
      </c>
      <c r="C380" t="s">
        <v>918</v>
      </c>
      <c r="D380" t="s">
        <v>917</v>
      </c>
      <c r="E380" t="s">
        <v>588</v>
      </c>
      <c r="F380" t="s">
        <v>211</v>
      </c>
    </row>
    <row r="381" spans="1:6" x14ac:dyDescent="0.25">
      <c r="A381" t="s">
        <v>919</v>
      </c>
      <c r="B381">
        <v>44826</v>
      </c>
      <c r="C381" t="s">
        <v>919</v>
      </c>
      <c r="D381" t="s">
        <v>920</v>
      </c>
      <c r="E381" t="s">
        <v>588</v>
      </c>
      <c r="F381" t="s">
        <v>211</v>
      </c>
    </row>
    <row r="382" spans="1:6" x14ac:dyDescent="0.25">
      <c r="A382" t="s">
        <v>921</v>
      </c>
      <c r="B382">
        <v>44831</v>
      </c>
      <c r="C382" t="s">
        <v>921</v>
      </c>
      <c r="D382" t="s">
        <v>920</v>
      </c>
      <c r="E382" t="s">
        <v>588</v>
      </c>
      <c r="F382" t="s">
        <v>211</v>
      </c>
    </row>
    <row r="383" spans="1:6" x14ac:dyDescent="0.25">
      <c r="A383" t="s">
        <v>922</v>
      </c>
      <c r="B383">
        <v>44836</v>
      </c>
      <c r="C383" t="s">
        <v>922</v>
      </c>
      <c r="D383" t="s">
        <v>912</v>
      </c>
      <c r="E383" t="s">
        <v>588</v>
      </c>
      <c r="F383" t="s">
        <v>211</v>
      </c>
    </row>
    <row r="384" spans="1:6" x14ac:dyDescent="0.25">
      <c r="A384" t="s">
        <v>923</v>
      </c>
      <c r="B384">
        <v>44841</v>
      </c>
      <c r="C384" t="s">
        <v>923</v>
      </c>
      <c r="D384" t="s">
        <v>915</v>
      </c>
      <c r="E384" t="s">
        <v>588</v>
      </c>
      <c r="F384" t="s">
        <v>211</v>
      </c>
    </row>
    <row r="385" spans="1:6" x14ac:dyDescent="0.25">
      <c r="A385" t="s">
        <v>924</v>
      </c>
      <c r="B385">
        <v>44846</v>
      </c>
      <c r="C385" t="s">
        <v>924</v>
      </c>
      <c r="D385" t="s">
        <v>915</v>
      </c>
      <c r="E385" t="s">
        <v>588</v>
      </c>
      <c r="F385" t="s">
        <v>211</v>
      </c>
    </row>
    <row r="386" spans="1:6" x14ac:dyDescent="0.25">
      <c r="A386" t="s">
        <v>925</v>
      </c>
      <c r="B386">
        <v>44851</v>
      </c>
      <c r="C386" t="s">
        <v>925</v>
      </c>
      <c r="D386" t="s">
        <v>917</v>
      </c>
      <c r="E386" t="s">
        <v>588</v>
      </c>
      <c r="F386" t="s">
        <v>211</v>
      </c>
    </row>
    <row r="387" spans="1:6" x14ac:dyDescent="0.25">
      <c r="A387" t="s">
        <v>926</v>
      </c>
      <c r="B387">
        <v>44856</v>
      </c>
      <c r="C387" t="s">
        <v>926</v>
      </c>
      <c r="D387" t="s">
        <v>917</v>
      </c>
      <c r="E387" t="s">
        <v>588</v>
      </c>
      <c r="F387" t="s">
        <v>211</v>
      </c>
    </row>
    <row r="388" spans="1:6" x14ac:dyDescent="0.25">
      <c r="A388" t="s">
        <v>927</v>
      </c>
      <c r="B388">
        <v>44861</v>
      </c>
      <c r="C388" t="s">
        <v>927</v>
      </c>
      <c r="D388" t="s">
        <v>920</v>
      </c>
      <c r="E388" t="s">
        <v>588</v>
      </c>
      <c r="F388" t="s">
        <v>211</v>
      </c>
    </row>
    <row r="389" spans="1:6" x14ac:dyDescent="0.25">
      <c r="A389" t="s">
        <v>928</v>
      </c>
      <c r="B389">
        <v>45371</v>
      </c>
      <c r="C389" t="s">
        <v>928</v>
      </c>
      <c r="D389" t="s">
        <v>929</v>
      </c>
      <c r="E389" t="s">
        <v>588</v>
      </c>
      <c r="F389" t="s">
        <v>211</v>
      </c>
    </row>
    <row r="390" spans="1:6" x14ac:dyDescent="0.25">
      <c r="A390" t="s">
        <v>930</v>
      </c>
      <c r="B390">
        <v>45376</v>
      </c>
      <c r="C390" t="s">
        <v>930</v>
      </c>
      <c r="D390" t="s">
        <v>931</v>
      </c>
      <c r="E390" t="s">
        <v>588</v>
      </c>
      <c r="F390" t="s">
        <v>211</v>
      </c>
    </row>
    <row r="391" spans="1:6" x14ac:dyDescent="0.25">
      <c r="A391" t="s">
        <v>932</v>
      </c>
      <c r="B391">
        <v>44866</v>
      </c>
      <c r="C391" t="s">
        <v>932</v>
      </c>
      <c r="D391" t="s">
        <v>933</v>
      </c>
      <c r="E391" t="s">
        <v>588</v>
      </c>
      <c r="F391" t="s">
        <v>211</v>
      </c>
    </row>
    <row r="392" spans="1:6" x14ac:dyDescent="0.25">
      <c r="A392" t="s">
        <v>934</v>
      </c>
      <c r="B392">
        <v>44871</v>
      </c>
      <c r="C392" t="s">
        <v>934</v>
      </c>
      <c r="D392" t="s">
        <v>935</v>
      </c>
      <c r="E392" t="s">
        <v>588</v>
      </c>
      <c r="F392" t="s">
        <v>211</v>
      </c>
    </row>
    <row r="393" spans="1:6" x14ac:dyDescent="0.25">
      <c r="A393" t="s">
        <v>936</v>
      </c>
      <c r="B393">
        <v>44876</v>
      </c>
      <c r="C393" t="s">
        <v>936</v>
      </c>
      <c r="D393" t="s">
        <v>937</v>
      </c>
      <c r="E393" t="s">
        <v>588</v>
      </c>
      <c r="F393" t="s">
        <v>211</v>
      </c>
    </row>
    <row r="394" spans="1:6" x14ac:dyDescent="0.25">
      <c r="A394" t="s">
        <v>938</v>
      </c>
      <c r="B394">
        <v>44881</v>
      </c>
      <c r="C394" t="s">
        <v>938</v>
      </c>
      <c r="D394" t="s">
        <v>939</v>
      </c>
      <c r="E394" t="s">
        <v>588</v>
      </c>
      <c r="F394" t="s">
        <v>211</v>
      </c>
    </row>
    <row r="395" spans="1:6" x14ac:dyDescent="0.25">
      <c r="A395" t="s">
        <v>940</v>
      </c>
      <c r="B395">
        <v>44886</v>
      </c>
      <c r="C395" t="s">
        <v>940</v>
      </c>
      <c r="D395" t="s">
        <v>937</v>
      </c>
      <c r="E395" t="s">
        <v>588</v>
      </c>
      <c r="F395" t="s">
        <v>211</v>
      </c>
    </row>
    <row r="396" spans="1:6" x14ac:dyDescent="0.25">
      <c r="A396" t="s">
        <v>941</v>
      </c>
      <c r="B396">
        <v>44891</v>
      </c>
      <c r="C396" t="s">
        <v>941</v>
      </c>
      <c r="D396" t="s">
        <v>939</v>
      </c>
      <c r="E396" t="s">
        <v>588</v>
      </c>
      <c r="F396" t="s">
        <v>211</v>
      </c>
    </row>
    <row r="397" spans="1:6" x14ac:dyDescent="0.25">
      <c r="A397" t="s">
        <v>942</v>
      </c>
      <c r="B397">
        <v>45286</v>
      </c>
      <c r="C397" t="s">
        <v>942</v>
      </c>
      <c r="D397" t="s">
        <v>943</v>
      </c>
      <c r="E397" t="s">
        <v>588</v>
      </c>
      <c r="F397" t="s">
        <v>211</v>
      </c>
    </row>
    <row r="398" spans="1:6" x14ac:dyDescent="0.25">
      <c r="A398" t="s">
        <v>944</v>
      </c>
      <c r="B398">
        <v>45291</v>
      </c>
      <c r="C398" t="s">
        <v>944</v>
      </c>
      <c r="D398" t="s">
        <v>945</v>
      </c>
      <c r="E398" t="s">
        <v>588</v>
      </c>
      <c r="F398" t="s">
        <v>211</v>
      </c>
    </row>
    <row r="399" spans="1:6" x14ac:dyDescent="0.25">
      <c r="A399" t="s">
        <v>946</v>
      </c>
      <c r="B399">
        <v>44896</v>
      </c>
      <c r="C399" t="s">
        <v>946</v>
      </c>
      <c r="D399" t="s">
        <v>947</v>
      </c>
      <c r="E399" t="s">
        <v>588</v>
      </c>
      <c r="F399" t="s">
        <v>211</v>
      </c>
    </row>
    <row r="400" spans="1:6" x14ac:dyDescent="0.25">
      <c r="A400" t="s">
        <v>948</v>
      </c>
      <c r="B400">
        <v>44901</v>
      </c>
      <c r="C400" t="s">
        <v>948</v>
      </c>
      <c r="D400" t="s">
        <v>949</v>
      </c>
      <c r="E400" t="s">
        <v>588</v>
      </c>
      <c r="F400" t="s">
        <v>211</v>
      </c>
    </row>
    <row r="401" spans="1:6" x14ac:dyDescent="0.25">
      <c r="A401" t="s">
        <v>950</v>
      </c>
      <c r="B401">
        <v>44906</v>
      </c>
      <c r="C401" t="s">
        <v>950</v>
      </c>
      <c r="D401" t="s">
        <v>947</v>
      </c>
      <c r="E401" t="s">
        <v>588</v>
      </c>
      <c r="F401" t="s">
        <v>211</v>
      </c>
    </row>
    <row r="402" spans="1:6" x14ac:dyDescent="0.25">
      <c r="A402" t="s">
        <v>951</v>
      </c>
      <c r="B402">
        <v>44911</v>
      </c>
      <c r="C402" t="s">
        <v>951</v>
      </c>
      <c r="D402" t="s">
        <v>952</v>
      </c>
      <c r="E402" t="s">
        <v>588</v>
      </c>
      <c r="F402" t="s">
        <v>211</v>
      </c>
    </row>
    <row r="403" spans="1:6" x14ac:dyDescent="0.25">
      <c r="A403" t="s">
        <v>953</v>
      </c>
      <c r="B403">
        <v>44916</v>
      </c>
      <c r="C403" t="s">
        <v>953</v>
      </c>
      <c r="D403" t="s">
        <v>954</v>
      </c>
      <c r="E403" t="s">
        <v>588</v>
      </c>
      <c r="F403" t="s">
        <v>211</v>
      </c>
    </row>
    <row r="404" spans="1:6" x14ac:dyDescent="0.25">
      <c r="A404" t="s">
        <v>955</v>
      </c>
      <c r="B404">
        <v>44921</v>
      </c>
      <c r="C404" t="s">
        <v>955</v>
      </c>
      <c r="D404" t="s">
        <v>954</v>
      </c>
      <c r="E404" t="s">
        <v>588</v>
      </c>
      <c r="F404" t="s">
        <v>211</v>
      </c>
    </row>
    <row r="405" spans="1:6" x14ac:dyDescent="0.25">
      <c r="A405" t="s">
        <v>956</v>
      </c>
      <c r="B405">
        <v>44926</v>
      </c>
      <c r="C405" t="s">
        <v>956</v>
      </c>
      <c r="D405" t="s">
        <v>957</v>
      </c>
      <c r="E405" t="s">
        <v>588</v>
      </c>
      <c r="F405" t="s">
        <v>211</v>
      </c>
    </row>
    <row r="406" spans="1:6" x14ac:dyDescent="0.25">
      <c r="A406" t="s">
        <v>958</v>
      </c>
      <c r="B406">
        <v>44931</v>
      </c>
      <c r="C406" t="s">
        <v>958</v>
      </c>
      <c r="D406" t="s">
        <v>959</v>
      </c>
      <c r="E406" t="s">
        <v>588</v>
      </c>
      <c r="F406" t="s">
        <v>211</v>
      </c>
    </row>
    <row r="407" spans="1:6" x14ac:dyDescent="0.25">
      <c r="A407" t="s">
        <v>960</v>
      </c>
      <c r="B407">
        <v>44936</v>
      </c>
      <c r="C407" t="s">
        <v>960</v>
      </c>
      <c r="D407" t="s">
        <v>961</v>
      </c>
      <c r="E407" t="s">
        <v>588</v>
      </c>
      <c r="F407" t="s">
        <v>211</v>
      </c>
    </row>
    <row r="408" spans="1:6" x14ac:dyDescent="0.25">
      <c r="A408" t="s">
        <v>962</v>
      </c>
      <c r="B408">
        <v>44941</v>
      </c>
      <c r="C408" t="s">
        <v>962</v>
      </c>
      <c r="D408" t="s">
        <v>961</v>
      </c>
      <c r="E408" t="s">
        <v>588</v>
      </c>
      <c r="F408" t="s">
        <v>211</v>
      </c>
    </row>
    <row r="409" spans="1:6" x14ac:dyDescent="0.25">
      <c r="A409" t="s">
        <v>963</v>
      </c>
      <c r="B409">
        <v>44946</v>
      </c>
      <c r="C409" t="s">
        <v>963</v>
      </c>
      <c r="D409" t="s">
        <v>964</v>
      </c>
      <c r="E409" t="s">
        <v>588</v>
      </c>
      <c r="F409" t="s">
        <v>211</v>
      </c>
    </row>
    <row r="410" spans="1:6" x14ac:dyDescent="0.25">
      <c r="A410" t="s">
        <v>965</v>
      </c>
      <c r="B410">
        <v>44951</v>
      </c>
      <c r="C410" t="s">
        <v>965</v>
      </c>
      <c r="D410" t="s">
        <v>966</v>
      </c>
      <c r="E410" t="s">
        <v>588</v>
      </c>
      <c r="F410" t="s">
        <v>211</v>
      </c>
    </row>
    <row r="411" spans="1:6" x14ac:dyDescent="0.25">
      <c r="A411" t="s">
        <v>967</v>
      </c>
      <c r="B411">
        <v>44956</v>
      </c>
      <c r="C411" t="s">
        <v>967</v>
      </c>
      <c r="D411" t="s">
        <v>968</v>
      </c>
      <c r="E411" t="s">
        <v>588</v>
      </c>
      <c r="F411" t="s">
        <v>211</v>
      </c>
    </row>
    <row r="412" spans="1:6" x14ac:dyDescent="0.25">
      <c r="A412" t="s">
        <v>969</v>
      </c>
      <c r="B412">
        <v>44961</v>
      </c>
      <c r="C412" t="s">
        <v>969</v>
      </c>
      <c r="D412" t="s">
        <v>970</v>
      </c>
      <c r="E412" t="s">
        <v>588</v>
      </c>
      <c r="F412" t="s">
        <v>211</v>
      </c>
    </row>
    <row r="413" spans="1:6" x14ac:dyDescent="0.25">
      <c r="A413" t="s">
        <v>971</v>
      </c>
      <c r="B413">
        <v>44966</v>
      </c>
      <c r="C413" t="s">
        <v>971</v>
      </c>
      <c r="D413" t="s">
        <v>972</v>
      </c>
      <c r="E413" t="s">
        <v>588</v>
      </c>
      <c r="F413" t="s">
        <v>211</v>
      </c>
    </row>
    <row r="414" spans="1:6" x14ac:dyDescent="0.25">
      <c r="A414" t="s">
        <v>973</v>
      </c>
      <c r="B414">
        <v>44971</v>
      </c>
      <c r="C414" t="s">
        <v>973</v>
      </c>
      <c r="D414" t="s">
        <v>974</v>
      </c>
      <c r="E414" t="s">
        <v>588</v>
      </c>
      <c r="F414" t="s">
        <v>211</v>
      </c>
    </row>
    <row r="415" spans="1:6" x14ac:dyDescent="0.25">
      <c r="A415" t="s">
        <v>975</v>
      </c>
      <c r="B415">
        <v>44976</v>
      </c>
      <c r="C415" t="s">
        <v>975</v>
      </c>
      <c r="D415" t="s">
        <v>976</v>
      </c>
      <c r="E415" t="s">
        <v>588</v>
      </c>
      <c r="F415" t="s">
        <v>211</v>
      </c>
    </row>
    <row r="416" spans="1:6" x14ac:dyDescent="0.25">
      <c r="A416" t="s">
        <v>977</v>
      </c>
      <c r="B416">
        <v>44981</v>
      </c>
      <c r="C416" t="s">
        <v>977</v>
      </c>
      <c r="D416" t="s">
        <v>978</v>
      </c>
      <c r="E416" t="s">
        <v>588</v>
      </c>
      <c r="F416" t="s">
        <v>211</v>
      </c>
    </row>
    <row r="417" spans="1:6" x14ac:dyDescent="0.25">
      <c r="A417" t="s">
        <v>979</v>
      </c>
      <c r="B417">
        <v>44986</v>
      </c>
      <c r="C417" t="s">
        <v>979</v>
      </c>
      <c r="D417" t="s">
        <v>980</v>
      </c>
      <c r="E417" t="s">
        <v>588</v>
      </c>
      <c r="F417" t="s">
        <v>211</v>
      </c>
    </row>
    <row r="418" spans="1:6" x14ac:dyDescent="0.25">
      <c r="A418" t="s">
        <v>981</v>
      </c>
      <c r="B418">
        <v>44991</v>
      </c>
      <c r="C418" t="s">
        <v>981</v>
      </c>
      <c r="D418" t="s">
        <v>982</v>
      </c>
      <c r="E418" t="s">
        <v>588</v>
      </c>
      <c r="F418" t="s">
        <v>211</v>
      </c>
    </row>
    <row r="419" spans="1:6" x14ac:dyDescent="0.25">
      <c r="A419" t="s">
        <v>983</v>
      </c>
      <c r="B419">
        <v>44996</v>
      </c>
      <c r="C419" t="s">
        <v>983</v>
      </c>
      <c r="D419" t="s">
        <v>984</v>
      </c>
      <c r="E419" t="s">
        <v>588</v>
      </c>
      <c r="F419" t="s">
        <v>211</v>
      </c>
    </row>
    <row r="420" spans="1:6" x14ac:dyDescent="0.25">
      <c r="A420" t="s">
        <v>985</v>
      </c>
      <c r="B420">
        <v>45001</v>
      </c>
      <c r="C420" t="s">
        <v>985</v>
      </c>
      <c r="D420" t="s">
        <v>974</v>
      </c>
      <c r="E420" t="s">
        <v>588</v>
      </c>
      <c r="F420" t="s">
        <v>211</v>
      </c>
    </row>
    <row r="421" spans="1:6" x14ac:dyDescent="0.25">
      <c r="A421" t="s">
        <v>986</v>
      </c>
      <c r="B421">
        <v>45006</v>
      </c>
      <c r="C421" t="s">
        <v>986</v>
      </c>
      <c r="D421" t="s">
        <v>976</v>
      </c>
      <c r="E421" t="s">
        <v>588</v>
      </c>
      <c r="F421" t="s">
        <v>211</v>
      </c>
    </row>
    <row r="422" spans="1:6" x14ac:dyDescent="0.25">
      <c r="A422" t="s">
        <v>987</v>
      </c>
      <c r="B422">
        <v>45011</v>
      </c>
      <c r="C422" t="s">
        <v>987</v>
      </c>
      <c r="D422" t="s">
        <v>978</v>
      </c>
      <c r="E422" t="s">
        <v>588</v>
      </c>
      <c r="F422" t="s">
        <v>211</v>
      </c>
    </row>
    <row r="423" spans="1:6" x14ac:dyDescent="0.25">
      <c r="A423" t="s">
        <v>988</v>
      </c>
      <c r="B423">
        <v>45016</v>
      </c>
      <c r="C423" t="s">
        <v>988</v>
      </c>
      <c r="D423" t="s">
        <v>980</v>
      </c>
      <c r="E423" t="s">
        <v>588</v>
      </c>
      <c r="F423" t="s">
        <v>211</v>
      </c>
    </row>
    <row r="424" spans="1:6" x14ac:dyDescent="0.25">
      <c r="A424" t="s">
        <v>989</v>
      </c>
      <c r="B424">
        <v>45021</v>
      </c>
      <c r="C424" t="s">
        <v>989</v>
      </c>
      <c r="D424" t="s">
        <v>982</v>
      </c>
      <c r="E424" t="s">
        <v>588</v>
      </c>
      <c r="F424" t="s">
        <v>211</v>
      </c>
    </row>
    <row r="425" spans="1:6" x14ac:dyDescent="0.25">
      <c r="A425" t="s">
        <v>990</v>
      </c>
      <c r="B425">
        <v>45026</v>
      </c>
      <c r="C425" t="s">
        <v>990</v>
      </c>
      <c r="D425" t="s">
        <v>991</v>
      </c>
      <c r="E425" t="s">
        <v>588</v>
      </c>
      <c r="F425" t="s">
        <v>211</v>
      </c>
    </row>
    <row r="426" spans="1:6" x14ac:dyDescent="0.25">
      <c r="A426" t="s">
        <v>992</v>
      </c>
      <c r="B426">
        <v>45031</v>
      </c>
      <c r="C426" t="s">
        <v>992</v>
      </c>
      <c r="D426" t="s">
        <v>993</v>
      </c>
      <c r="E426" t="s">
        <v>588</v>
      </c>
      <c r="F426" t="s">
        <v>211</v>
      </c>
    </row>
    <row r="427" spans="1:6" x14ac:dyDescent="0.25">
      <c r="A427" t="s">
        <v>994</v>
      </c>
      <c r="B427">
        <v>45036</v>
      </c>
      <c r="C427" t="s">
        <v>994</v>
      </c>
      <c r="D427" t="s">
        <v>995</v>
      </c>
      <c r="E427" t="s">
        <v>588</v>
      </c>
      <c r="F427" t="s">
        <v>211</v>
      </c>
    </row>
    <row r="428" spans="1:6" x14ac:dyDescent="0.25">
      <c r="A428" t="s">
        <v>996</v>
      </c>
      <c r="B428">
        <v>45041</v>
      </c>
      <c r="C428" t="s">
        <v>996</v>
      </c>
      <c r="D428" t="s">
        <v>997</v>
      </c>
      <c r="E428" t="s">
        <v>588</v>
      </c>
      <c r="F428" t="s">
        <v>211</v>
      </c>
    </row>
    <row r="429" spans="1:6" x14ac:dyDescent="0.25">
      <c r="A429" t="s">
        <v>998</v>
      </c>
      <c r="B429">
        <v>45046</v>
      </c>
      <c r="C429" t="s">
        <v>998</v>
      </c>
      <c r="D429" t="s">
        <v>997</v>
      </c>
      <c r="E429" t="s">
        <v>588</v>
      </c>
      <c r="F429" t="s">
        <v>211</v>
      </c>
    </row>
    <row r="430" spans="1:6" x14ac:dyDescent="0.25">
      <c r="A430" t="s">
        <v>999</v>
      </c>
      <c r="B430">
        <v>45296</v>
      </c>
      <c r="C430" t="s">
        <v>999</v>
      </c>
      <c r="D430" t="s">
        <v>1000</v>
      </c>
      <c r="E430" t="s">
        <v>588</v>
      </c>
      <c r="F430" t="s">
        <v>211</v>
      </c>
    </row>
    <row r="431" spans="1:6" x14ac:dyDescent="0.25">
      <c r="A431" t="s">
        <v>1001</v>
      </c>
      <c r="B431">
        <v>45301</v>
      </c>
      <c r="C431" t="s">
        <v>1001</v>
      </c>
      <c r="D431" t="s">
        <v>1002</v>
      </c>
      <c r="E431" t="s">
        <v>588</v>
      </c>
      <c r="F431" t="s">
        <v>211</v>
      </c>
    </row>
    <row r="432" spans="1:6" x14ac:dyDescent="0.25">
      <c r="A432" t="s">
        <v>1003</v>
      </c>
      <c r="B432">
        <v>45051</v>
      </c>
      <c r="C432" t="s">
        <v>1003</v>
      </c>
      <c r="D432" t="s">
        <v>1004</v>
      </c>
      <c r="E432" t="s">
        <v>588</v>
      </c>
      <c r="F432" t="s">
        <v>211</v>
      </c>
    </row>
    <row r="433" spans="1:6" x14ac:dyDescent="0.25">
      <c r="A433" t="s">
        <v>1005</v>
      </c>
      <c r="B433">
        <v>45056</v>
      </c>
      <c r="C433" t="s">
        <v>1005</v>
      </c>
      <c r="D433" t="s">
        <v>1006</v>
      </c>
      <c r="E433" t="s">
        <v>588</v>
      </c>
      <c r="F433" t="s">
        <v>211</v>
      </c>
    </row>
    <row r="434" spans="1:6" x14ac:dyDescent="0.25">
      <c r="A434" t="s">
        <v>1007</v>
      </c>
      <c r="B434">
        <v>45061</v>
      </c>
      <c r="C434" t="s">
        <v>1007</v>
      </c>
      <c r="D434" t="s">
        <v>1008</v>
      </c>
      <c r="E434" t="s">
        <v>588</v>
      </c>
      <c r="F434" t="s">
        <v>211</v>
      </c>
    </row>
    <row r="435" spans="1:6" x14ac:dyDescent="0.25">
      <c r="A435" t="s">
        <v>1009</v>
      </c>
      <c r="B435">
        <v>45066</v>
      </c>
      <c r="C435" t="s">
        <v>1009</v>
      </c>
      <c r="D435" t="s">
        <v>1010</v>
      </c>
      <c r="E435" t="s">
        <v>588</v>
      </c>
      <c r="F435" t="s">
        <v>211</v>
      </c>
    </row>
    <row r="436" spans="1:6" x14ac:dyDescent="0.25">
      <c r="A436" t="s">
        <v>1011</v>
      </c>
      <c r="B436">
        <v>45071</v>
      </c>
      <c r="C436" t="s">
        <v>1011</v>
      </c>
      <c r="D436" t="s">
        <v>1008</v>
      </c>
      <c r="E436" t="s">
        <v>588</v>
      </c>
      <c r="F436" t="s">
        <v>211</v>
      </c>
    </row>
    <row r="437" spans="1:6" x14ac:dyDescent="0.25">
      <c r="A437" t="s">
        <v>1012</v>
      </c>
      <c r="B437">
        <v>45076</v>
      </c>
      <c r="C437" t="s">
        <v>1012</v>
      </c>
      <c r="D437" t="s">
        <v>1013</v>
      </c>
      <c r="E437" t="s">
        <v>588</v>
      </c>
      <c r="F437" t="s">
        <v>211</v>
      </c>
    </row>
    <row r="438" spans="1:6" x14ac:dyDescent="0.25">
      <c r="A438" t="s">
        <v>1014</v>
      </c>
      <c r="B438">
        <v>45081</v>
      </c>
      <c r="C438" t="s">
        <v>1014</v>
      </c>
      <c r="D438" t="s">
        <v>1015</v>
      </c>
      <c r="E438" t="s">
        <v>588</v>
      </c>
      <c r="F438" t="s">
        <v>211</v>
      </c>
    </row>
    <row r="439" spans="1:6" x14ac:dyDescent="0.25">
      <c r="A439" t="s">
        <v>1016</v>
      </c>
      <c r="B439">
        <v>45086</v>
      </c>
      <c r="C439" t="s">
        <v>1016</v>
      </c>
      <c r="D439" t="s">
        <v>1017</v>
      </c>
      <c r="E439" t="s">
        <v>588</v>
      </c>
      <c r="F439" t="s">
        <v>211</v>
      </c>
    </row>
    <row r="440" spans="1:6" x14ac:dyDescent="0.25">
      <c r="A440" t="s">
        <v>1018</v>
      </c>
      <c r="B440">
        <v>45091</v>
      </c>
      <c r="C440" t="s">
        <v>1018</v>
      </c>
      <c r="D440" t="s">
        <v>1019</v>
      </c>
      <c r="E440" t="s">
        <v>588</v>
      </c>
      <c r="F440" t="s">
        <v>211</v>
      </c>
    </row>
    <row r="441" spans="1:6" x14ac:dyDescent="0.25">
      <c r="A441" t="s">
        <v>1020</v>
      </c>
      <c r="B441">
        <v>45096</v>
      </c>
      <c r="C441" t="s">
        <v>1020</v>
      </c>
      <c r="D441" t="s">
        <v>1021</v>
      </c>
      <c r="E441" t="s">
        <v>588</v>
      </c>
      <c r="F441" t="s">
        <v>211</v>
      </c>
    </row>
    <row r="442" spans="1:6" x14ac:dyDescent="0.25">
      <c r="A442" t="s">
        <v>1022</v>
      </c>
      <c r="B442">
        <v>45101</v>
      </c>
      <c r="C442" t="s">
        <v>1022</v>
      </c>
      <c r="D442" t="s">
        <v>1023</v>
      </c>
      <c r="E442" t="s">
        <v>588</v>
      </c>
      <c r="F442" t="s">
        <v>211</v>
      </c>
    </row>
    <row r="443" spans="1:6" x14ac:dyDescent="0.25">
      <c r="A443" t="s">
        <v>1024</v>
      </c>
      <c r="B443">
        <v>45106</v>
      </c>
      <c r="C443" t="s">
        <v>1024</v>
      </c>
      <c r="D443" t="s">
        <v>1025</v>
      </c>
      <c r="E443" t="s">
        <v>588</v>
      </c>
      <c r="F443" t="s">
        <v>211</v>
      </c>
    </row>
    <row r="444" spans="1:6" x14ac:dyDescent="0.25">
      <c r="A444" t="s">
        <v>1026</v>
      </c>
      <c r="B444">
        <v>45111</v>
      </c>
      <c r="C444" t="s">
        <v>1026</v>
      </c>
      <c r="D444" t="s">
        <v>1027</v>
      </c>
      <c r="E444" t="s">
        <v>588</v>
      </c>
      <c r="F444" t="s">
        <v>211</v>
      </c>
    </row>
    <row r="445" spans="1:6" x14ac:dyDescent="0.25">
      <c r="A445" t="s">
        <v>1028</v>
      </c>
      <c r="B445">
        <v>45116</v>
      </c>
      <c r="C445" t="s">
        <v>1028</v>
      </c>
      <c r="D445" t="s">
        <v>1029</v>
      </c>
      <c r="E445" t="s">
        <v>588</v>
      </c>
      <c r="F445" t="s">
        <v>211</v>
      </c>
    </row>
    <row r="446" spans="1:6" x14ac:dyDescent="0.25">
      <c r="A446" t="s">
        <v>1030</v>
      </c>
      <c r="B446">
        <v>45121</v>
      </c>
      <c r="C446" t="s">
        <v>1030</v>
      </c>
      <c r="D446" t="s">
        <v>1027</v>
      </c>
      <c r="E446" t="s">
        <v>588</v>
      </c>
      <c r="F446" t="s">
        <v>211</v>
      </c>
    </row>
    <row r="447" spans="1:6" x14ac:dyDescent="0.25">
      <c r="A447" t="s">
        <v>1031</v>
      </c>
      <c r="B447">
        <v>45126</v>
      </c>
      <c r="C447" t="s">
        <v>1031</v>
      </c>
      <c r="D447" t="s">
        <v>1029</v>
      </c>
      <c r="E447" t="s">
        <v>588</v>
      </c>
      <c r="F447" t="s">
        <v>211</v>
      </c>
    </row>
    <row r="448" spans="1:6" x14ac:dyDescent="0.25">
      <c r="A448" t="s">
        <v>1032</v>
      </c>
      <c r="B448">
        <v>45131</v>
      </c>
      <c r="C448" t="s">
        <v>1032</v>
      </c>
      <c r="D448" t="s">
        <v>1033</v>
      </c>
      <c r="E448" t="s">
        <v>588</v>
      </c>
      <c r="F448" t="s">
        <v>211</v>
      </c>
    </row>
    <row r="449" spans="1:6" x14ac:dyDescent="0.25">
      <c r="A449" t="s">
        <v>1034</v>
      </c>
      <c r="B449">
        <v>45136</v>
      </c>
      <c r="C449" t="s">
        <v>1034</v>
      </c>
      <c r="D449" t="s">
        <v>1035</v>
      </c>
      <c r="E449" t="s">
        <v>588</v>
      </c>
      <c r="F449" t="s">
        <v>211</v>
      </c>
    </row>
    <row r="450" spans="1:6" x14ac:dyDescent="0.25">
      <c r="A450" t="s">
        <v>1036</v>
      </c>
      <c r="B450">
        <v>45141</v>
      </c>
      <c r="C450" t="s">
        <v>1036</v>
      </c>
      <c r="D450" t="s">
        <v>1037</v>
      </c>
      <c r="E450" t="s">
        <v>588</v>
      </c>
      <c r="F450" t="s">
        <v>211</v>
      </c>
    </row>
    <row r="451" spans="1:6" x14ac:dyDescent="0.25">
      <c r="A451" t="s">
        <v>1038</v>
      </c>
      <c r="B451">
        <v>45146</v>
      </c>
      <c r="C451" t="s">
        <v>1038</v>
      </c>
      <c r="D451" t="s">
        <v>1039</v>
      </c>
      <c r="E451" t="s">
        <v>588</v>
      </c>
      <c r="F451" t="s">
        <v>211</v>
      </c>
    </row>
    <row r="452" spans="1:6" x14ac:dyDescent="0.25">
      <c r="A452" t="s">
        <v>1040</v>
      </c>
      <c r="B452">
        <v>45151</v>
      </c>
      <c r="C452" t="s">
        <v>1040</v>
      </c>
      <c r="D452" t="s">
        <v>1041</v>
      </c>
      <c r="E452" t="s">
        <v>588</v>
      </c>
      <c r="F452" t="s">
        <v>211</v>
      </c>
    </row>
    <row r="453" spans="1:6" x14ac:dyDescent="0.25">
      <c r="A453" t="s">
        <v>1042</v>
      </c>
      <c r="B453">
        <v>45156</v>
      </c>
      <c r="C453" t="s">
        <v>1042</v>
      </c>
      <c r="D453" t="s">
        <v>1043</v>
      </c>
      <c r="E453" t="s">
        <v>588</v>
      </c>
      <c r="F453" t="s">
        <v>211</v>
      </c>
    </row>
    <row r="454" spans="1:6" x14ac:dyDescent="0.25">
      <c r="A454" t="s">
        <v>1044</v>
      </c>
      <c r="B454">
        <v>45161</v>
      </c>
      <c r="C454" t="s">
        <v>1044</v>
      </c>
      <c r="D454" t="s">
        <v>1041</v>
      </c>
      <c r="E454" t="s">
        <v>588</v>
      </c>
      <c r="F454" t="s">
        <v>211</v>
      </c>
    </row>
    <row r="455" spans="1:6" x14ac:dyDescent="0.25">
      <c r="A455" t="s">
        <v>1045</v>
      </c>
      <c r="B455">
        <v>45166</v>
      </c>
      <c r="C455" t="s">
        <v>1045</v>
      </c>
      <c r="D455" t="s">
        <v>1043</v>
      </c>
      <c r="E455" t="s">
        <v>588</v>
      </c>
      <c r="F455" t="s">
        <v>211</v>
      </c>
    </row>
    <row r="456" spans="1:6" x14ac:dyDescent="0.25">
      <c r="A456" t="s">
        <v>1046</v>
      </c>
      <c r="B456">
        <v>45171</v>
      </c>
      <c r="C456" t="s">
        <v>1046</v>
      </c>
      <c r="D456" t="s">
        <v>1047</v>
      </c>
      <c r="E456" t="s">
        <v>588</v>
      </c>
      <c r="F456" t="s">
        <v>211</v>
      </c>
    </row>
    <row r="457" spans="1:6" x14ac:dyDescent="0.25">
      <c r="A457" t="s">
        <v>1048</v>
      </c>
      <c r="B457">
        <v>45176</v>
      </c>
      <c r="C457" t="s">
        <v>1048</v>
      </c>
      <c r="D457" t="s">
        <v>1049</v>
      </c>
      <c r="E457" t="s">
        <v>588</v>
      </c>
      <c r="F457" t="s">
        <v>211</v>
      </c>
    </row>
    <row r="458" spans="1:6" x14ac:dyDescent="0.25">
      <c r="A458" t="s">
        <v>1050</v>
      </c>
      <c r="B458">
        <v>45181</v>
      </c>
      <c r="C458" t="s">
        <v>1050</v>
      </c>
      <c r="D458" t="s">
        <v>1051</v>
      </c>
      <c r="E458" t="s">
        <v>588</v>
      </c>
      <c r="F458" t="s">
        <v>211</v>
      </c>
    </row>
    <row r="459" spans="1:6" x14ac:dyDescent="0.25">
      <c r="A459" t="s">
        <v>1052</v>
      </c>
      <c r="B459">
        <v>45186</v>
      </c>
      <c r="C459" t="s">
        <v>1052</v>
      </c>
      <c r="D459" t="s">
        <v>1053</v>
      </c>
      <c r="E459" t="s">
        <v>588</v>
      </c>
      <c r="F459" t="s">
        <v>211</v>
      </c>
    </row>
    <row r="460" spans="1:6" x14ac:dyDescent="0.25">
      <c r="A460" t="s">
        <v>1054</v>
      </c>
      <c r="B460">
        <v>45206</v>
      </c>
      <c r="C460" t="s">
        <v>1054</v>
      </c>
      <c r="D460" t="s">
        <v>1055</v>
      </c>
      <c r="E460" t="s">
        <v>588</v>
      </c>
      <c r="F460" t="s">
        <v>211</v>
      </c>
    </row>
    <row r="461" spans="1:6" x14ac:dyDescent="0.25">
      <c r="A461" t="s">
        <v>1056</v>
      </c>
      <c r="B461">
        <v>45191</v>
      </c>
      <c r="C461" t="s">
        <v>1056</v>
      </c>
      <c r="D461" t="s">
        <v>1057</v>
      </c>
      <c r="E461" t="s">
        <v>588</v>
      </c>
      <c r="F461" t="s">
        <v>211</v>
      </c>
    </row>
    <row r="462" spans="1:6" x14ac:dyDescent="0.25">
      <c r="A462" t="s">
        <v>1058</v>
      </c>
      <c r="B462">
        <v>45196</v>
      </c>
      <c r="C462" t="s">
        <v>1058</v>
      </c>
      <c r="D462" t="s">
        <v>1059</v>
      </c>
      <c r="E462" t="s">
        <v>588</v>
      </c>
      <c r="F462" t="s">
        <v>211</v>
      </c>
    </row>
    <row r="463" spans="1:6" x14ac:dyDescent="0.25">
      <c r="A463" t="s">
        <v>1060</v>
      </c>
      <c r="B463">
        <v>45201</v>
      </c>
      <c r="C463" t="s">
        <v>1060</v>
      </c>
      <c r="D463" t="s">
        <v>1061</v>
      </c>
      <c r="E463" t="s">
        <v>588</v>
      </c>
      <c r="F463" t="s">
        <v>211</v>
      </c>
    </row>
    <row r="464" spans="1:6" x14ac:dyDescent="0.25">
      <c r="A464" t="s">
        <v>1062</v>
      </c>
      <c r="B464">
        <v>45211</v>
      </c>
      <c r="C464" t="s">
        <v>1062</v>
      </c>
      <c r="D464" t="s">
        <v>1063</v>
      </c>
      <c r="E464" t="s">
        <v>588</v>
      </c>
      <c r="F464" t="s">
        <v>211</v>
      </c>
    </row>
    <row r="465" spans="1:6" x14ac:dyDescent="0.25">
      <c r="A465" t="s">
        <v>1064</v>
      </c>
      <c r="B465">
        <v>45216</v>
      </c>
      <c r="C465" t="s">
        <v>1064</v>
      </c>
      <c r="D465" t="s">
        <v>1065</v>
      </c>
      <c r="E465" t="s">
        <v>588</v>
      </c>
      <c r="F465" t="s">
        <v>211</v>
      </c>
    </row>
    <row r="466" spans="1:6" x14ac:dyDescent="0.25">
      <c r="A466" t="s">
        <v>1066</v>
      </c>
      <c r="B466">
        <v>45226</v>
      </c>
      <c r="C466" t="s">
        <v>1066</v>
      </c>
      <c r="D466" t="s">
        <v>1067</v>
      </c>
      <c r="E466" t="s">
        <v>588</v>
      </c>
      <c r="F466" t="s">
        <v>211</v>
      </c>
    </row>
    <row r="467" spans="1:6" x14ac:dyDescent="0.25">
      <c r="A467" t="s">
        <v>1068</v>
      </c>
      <c r="B467">
        <v>45231</v>
      </c>
      <c r="C467" t="s">
        <v>1068</v>
      </c>
      <c r="D467" t="s">
        <v>1069</v>
      </c>
      <c r="E467" t="s">
        <v>588</v>
      </c>
      <c r="F467" t="s">
        <v>211</v>
      </c>
    </row>
    <row r="468" spans="1:6" x14ac:dyDescent="0.25">
      <c r="A468" t="s">
        <v>1070</v>
      </c>
      <c r="B468">
        <v>45236</v>
      </c>
      <c r="C468" t="s">
        <v>1070</v>
      </c>
      <c r="D468" t="s">
        <v>1071</v>
      </c>
      <c r="E468" t="s">
        <v>588</v>
      </c>
      <c r="F468" t="s">
        <v>211</v>
      </c>
    </row>
    <row r="469" spans="1:6" x14ac:dyDescent="0.25">
      <c r="A469" t="s">
        <v>1072</v>
      </c>
      <c r="B469">
        <v>45221</v>
      </c>
      <c r="C469" t="s">
        <v>1072</v>
      </c>
      <c r="D469" t="s">
        <v>1073</v>
      </c>
      <c r="E469" t="s">
        <v>588</v>
      </c>
      <c r="F469" t="s">
        <v>211</v>
      </c>
    </row>
    <row r="470" spans="1:6" x14ac:dyDescent="0.25">
      <c r="A470" t="s">
        <v>1074</v>
      </c>
      <c r="B470">
        <v>45241</v>
      </c>
      <c r="C470" t="s">
        <v>1074</v>
      </c>
      <c r="D470" t="s">
        <v>1075</v>
      </c>
      <c r="E470" t="s">
        <v>588</v>
      </c>
      <c r="F470" t="s">
        <v>211</v>
      </c>
    </row>
    <row r="471" spans="1:6" x14ac:dyDescent="0.25">
      <c r="A471" t="s">
        <v>1076</v>
      </c>
      <c r="B471">
        <v>45246</v>
      </c>
      <c r="C471" t="s">
        <v>1076</v>
      </c>
      <c r="D471" t="s">
        <v>1077</v>
      </c>
      <c r="E471" t="s">
        <v>588</v>
      </c>
      <c r="F471" t="s">
        <v>211</v>
      </c>
    </row>
    <row r="472" spans="1:6" x14ac:dyDescent="0.25">
      <c r="A472" t="s">
        <v>1078</v>
      </c>
      <c r="B472">
        <v>45251</v>
      </c>
      <c r="C472" t="s">
        <v>1078</v>
      </c>
      <c r="D472" t="s">
        <v>1079</v>
      </c>
      <c r="E472" t="s">
        <v>588</v>
      </c>
      <c r="F472" t="s">
        <v>211</v>
      </c>
    </row>
    <row r="473" spans="1:6" x14ac:dyDescent="0.25">
      <c r="A473" t="s">
        <v>1080</v>
      </c>
      <c r="B473">
        <v>45256</v>
      </c>
      <c r="C473" t="s">
        <v>1080</v>
      </c>
      <c r="D473" t="s">
        <v>1081</v>
      </c>
      <c r="E473" t="s">
        <v>588</v>
      </c>
      <c r="F473" t="s">
        <v>211</v>
      </c>
    </row>
    <row r="474" spans="1:6" x14ac:dyDescent="0.25">
      <c r="A474" t="s">
        <v>1082</v>
      </c>
      <c r="B474">
        <v>45261</v>
      </c>
      <c r="C474" t="s">
        <v>1082</v>
      </c>
      <c r="D474" t="s">
        <v>1083</v>
      </c>
      <c r="E474" t="s">
        <v>588</v>
      </c>
      <c r="F474" t="s">
        <v>211</v>
      </c>
    </row>
    <row r="475" spans="1:6" x14ac:dyDescent="0.25">
      <c r="A475" t="s">
        <v>1084</v>
      </c>
      <c r="B475">
        <v>45266</v>
      </c>
      <c r="C475" t="s">
        <v>1084</v>
      </c>
      <c r="D475" t="s">
        <v>1085</v>
      </c>
      <c r="E475" t="s">
        <v>588</v>
      </c>
      <c r="F475" t="s">
        <v>211</v>
      </c>
    </row>
    <row r="476" spans="1:6" x14ac:dyDescent="0.25">
      <c r="A476" t="s">
        <v>1086</v>
      </c>
      <c r="B476">
        <v>45271</v>
      </c>
      <c r="C476" t="s">
        <v>1086</v>
      </c>
      <c r="D476" t="s">
        <v>1087</v>
      </c>
      <c r="E476" t="s">
        <v>588</v>
      </c>
      <c r="F476" t="s">
        <v>211</v>
      </c>
    </row>
    <row r="477" spans="1:6" x14ac:dyDescent="0.25">
      <c r="A477" t="s">
        <v>1088</v>
      </c>
      <c r="B477">
        <v>45276</v>
      </c>
      <c r="C477" t="s">
        <v>1088</v>
      </c>
      <c r="D477" t="s">
        <v>1089</v>
      </c>
      <c r="E477" t="s">
        <v>588</v>
      </c>
      <c r="F477" t="s">
        <v>211</v>
      </c>
    </row>
    <row r="478" spans="1:6" x14ac:dyDescent="0.25">
      <c r="A478" t="s">
        <v>1090</v>
      </c>
      <c r="B478">
        <v>45366</v>
      </c>
      <c r="C478" t="s">
        <v>1090</v>
      </c>
      <c r="D478" t="s">
        <v>1091</v>
      </c>
      <c r="E478" t="s">
        <v>588</v>
      </c>
      <c r="F478" t="s">
        <v>211</v>
      </c>
    </row>
    <row r="479" spans="1:6" x14ac:dyDescent="0.25">
      <c r="A479" t="s">
        <v>1092</v>
      </c>
      <c r="B479">
        <v>45446</v>
      </c>
      <c r="C479" t="s">
        <v>1092</v>
      </c>
      <c r="D479" t="s">
        <v>1093</v>
      </c>
      <c r="E479" t="s">
        <v>588</v>
      </c>
      <c r="F479" t="s">
        <v>211</v>
      </c>
    </row>
    <row r="480" spans="1:6" x14ac:dyDescent="0.25">
      <c r="A480" t="s">
        <v>1094</v>
      </c>
      <c r="B480">
        <v>45381</v>
      </c>
      <c r="C480" t="s">
        <v>1094</v>
      </c>
      <c r="D480" t="s">
        <v>1095</v>
      </c>
      <c r="E480" t="s">
        <v>588</v>
      </c>
      <c r="F480" t="s">
        <v>211</v>
      </c>
    </row>
    <row r="481" spans="1:6" x14ac:dyDescent="0.25">
      <c r="A481" t="s">
        <v>1096</v>
      </c>
      <c r="B481">
        <v>45386</v>
      </c>
      <c r="C481" t="s">
        <v>1096</v>
      </c>
      <c r="D481" t="s">
        <v>1097</v>
      </c>
      <c r="E481" t="s">
        <v>588</v>
      </c>
      <c r="F481" t="s">
        <v>211</v>
      </c>
    </row>
    <row r="482" spans="1:6" x14ac:dyDescent="0.25">
      <c r="A482" t="s">
        <v>1098</v>
      </c>
      <c r="B482">
        <v>45391</v>
      </c>
      <c r="C482" t="s">
        <v>1098</v>
      </c>
      <c r="D482" t="s">
        <v>1099</v>
      </c>
      <c r="E482" t="s">
        <v>588</v>
      </c>
      <c r="F482" t="s">
        <v>211</v>
      </c>
    </row>
    <row r="483" spans="1:6" x14ac:dyDescent="0.25">
      <c r="A483" t="s">
        <v>1100</v>
      </c>
      <c r="B483">
        <v>45396</v>
      </c>
      <c r="C483" t="s">
        <v>1100</v>
      </c>
      <c r="D483" t="s">
        <v>1101</v>
      </c>
      <c r="E483" t="s">
        <v>588</v>
      </c>
      <c r="F483" t="s">
        <v>211</v>
      </c>
    </row>
    <row r="484" spans="1:6" x14ac:dyDescent="0.25">
      <c r="A484" t="s">
        <v>1102</v>
      </c>
      <c r="B484">
        <v>45401</v>
      </c>
      <c r="C484" t="s">
        <v>1102</v>
      </c>
      <c r="D484" t="s">
        <v>1103</v>
      </c>
      <c r="E484" t="s">
        <v>588</v>
      </c>
      <c r="F484" t="s">
        <v>211</v>
      </c>
    </row>
    <row r="485" spans="1:6" x14ac:dyDescent="0.25">
      <c r="A485" t="s">
        <v>1104</v>
      </c>
      <c r="B485">
        <v>45406</v>
      </c>
      <c r="C485" t="s">
        <v>1104</v>
      </c>
      <c r="D485" t="s">
        <v>1105</v>
      </c>
      <c r="E485" t="s">
        <v>588</v>
      </c>
      <c r="F485" t="s">
        <v>211</v>
      </c>
    </row>
    <row r="486" spans="1:6" x14ac:dyDescent="0.25">
      <c r="A486" t="s">
        <v>1106</v>
      </c>
      <c r="B486">
        <v>45411</v>
      </c>
      <c r="C486" t="s">
        <v>1106</v>
      </c>
      <c r="D486" t="s">
        <v>1107</v>
      </c>
      <c r="E486" t="s">
        <v>588</v>
      </c>
      <c r="F486" t="s">
        <v>211</v>
      </c>
    </row>
    <row r="487" spans="1:6" x14ac:dyDescent="0.25">
      <c r="A487" t="s">
        <v>1108</v>
      </c>
      <c r="B487">
        <v>45416</v>
      </c>
      <c r="C487" t="s">
        <v>1108</v>
      </c>
      <c r="D487" t="s">
        <v>1109</v>
      </c>
      <c r="E487" t="s">
        <v>588</v>
      </c>
      <c r="F487" t="s">
        <v>211</v>
      </c>
    </row>
    <row r="488" spans="1:6" x14ac:dyDescent="0.25">
      <c r="A488" t="s">
        <v>1110</v>
      </c>
      <c r="B488">
        <v>45421</v>
      </c>
      <c r="C488" t="s">
        <v>1110</v>
      </c>
      <c r="D488" t="s">
        <v>1111</v>
      </c>
      <c r="E488" t="s">
        <v>588</v>
      </c>
      <c r="F488" t="s">
        <v>211</v>
      </c>
    </row>
    <row r="489" spans="1:6" x14ac:dyDescent="0.25">
      <c r="A489" t="s">
        <v>1112</v>
      </c>
      <c r="B489">
        <v>45426</v>
      </c>
      <c r="C489" t="s">
        <v>1112</v>
      </c>
      <c r="D489" t="s">
        <v>1113</v>
      </c>
      <c r="E489" t="s">
        <v>588</v>
      </c>
      <c r="F489" t="s">
        <v>211</v>
      </c>
    </row>
    <row r="490" spans="1:6" x14ac:dyDescent="0.25">
      <c r="A490" t="s">
        <v>1114</v>
      </c>
      <c r="B490">
        <v>45431</v>
      </c>
      <c r="C490" t="s">
        <v>1114</v>
      </c>
      <c r="D490" t="s">
        <v>1111</v>
      </c>
      <c r="E490" t="s">
        <v>588</v>
      </c>
      <c r="F490" t="s">
        <v>211</v>
      </c>
    </row>
    <row r="491" spans="1:6" x14ac:dyDescent="0.25">
      <c r="A491" t="s">
        <v>1115</v>
      </c>
      <c r="B491">
        <v>45436</v>
      </c>
      <c r="C491" t="s">
        <v>1115</v>
      </c>
      <c r="D491" t="s">
        <v>1116</v>
      </c>
      <c r="E491" t="s">
        <v>588</v>
      </c>
      <c r="F491" t="s">
        <v>211</v>
      </c>
    </row>
    <row r="492" spans="1:6" x14ac:dyDescent="0.25">
      <c r="A492" t="s">
        <v>1117</v>
      </c>
      <c r="B492">
        <v>45441</v>
      </c>
      <c r="C492" t="s">
        <v>1117</v>
      </c>
      <c r="D492" t="s">
        <v>1118</v>
      </c>
      <c r="E492" t="s">
        <v>588</v>
      </c>
      <c r="F492" t="s">
        <v>211</v>
      </c>
    </row>
    <row r="493" spans="1:6" x14ac:dyDescent="0.25">
      <c r="A493" t="s">
        <v>1119</v>
      </c>
      <c r="B493">
        <v>45451</v>
      </c>
      <c r="C493" t="s">
        <v>1119</v>
      </c>
      <c r="D493" t="s">
        <v>1120</v>
      </c>
      <c r="E493" t="s">
        <v>588</v>
      </c>
      <c r="F493" t="s">
        <v>211</v>
      </c>
    </row>
    <row r="494" spans="1:6" x14ac:dyDescent="0.25">
      <c r="A494" t="s">
        <v>1121</v>
      </c>
      <c r="B494">
        <v>45456</v>
      </c>
      <c r="C494" t="s">
        <v>1121</v>
      </c>
      <c r="D494" t="s">
        <v>1122</v>
      </c>
      <c r="E494" t="s">
        <v>588</v>
      </c>
      <c r="F494" t="s">
        <v>211</v>
      </c>
    </row>
    <row r="495" spans="1:6" x14ac:dyDescent="0.25">
      <c r="A495" t="s">
        <v>1123</v>
      </c>
      <c r="B495">
        <v>45461</v>
      </c>
      <c r="C495" t="s">
        <v>1123</v>
      </c>
      <c r="D495" t="s">
        <v>1124</v>
      </c>
      <c r="E495" t="s">
        <v>588</v>
      </c>
      <c r="F495" t="s">
        <v>211</v>
      </c>
    </row>
    <row r="496" spans="1:6" x14ac:dyDescent="0.25">
      <c r="A496" t="s">
        <v>1125</v>
      </c>
      <c r="B496">
        <v>45466</v>
      </c>
      <c r="C496" t="s">
        <v>1125</v>
      </c>
      <c r="D496" t="s">
        <v>1126</v>
      </c>
      <c r="E496" t="s">
        <v>588</v>
      </c>
      <c r="F496" t="s">
        <v>211</v>
      </c>
    </row>
    <row r="497" spans="1:6" x14ac:dyDescent="0.25">
      <c r="A497" t="s">
        <v>1127</v>
      </c>
      <c r="B497">
        <v>45471</v>
      </c>
      <c r="C497" t="s">
        <v>1127</v>
      </c>
      <c r="D497" t="s">
        <v>1128</v>
      </c>
      <c r="E497" t="s">
        <v>1129</v>
      </c>
      <c r="F497" t="s">
        <v>211</v>
      </c>
    </row>
    <row r="498" spans="1:6" x14ac:dyDescent="0.25">
      <c r="A498" t="s">
        <v>1130</v>
      </c>
      <c r="B498">
        <v>45476</v>
      </c>
      <c r="C498" t="s">
        <v>1130</v>
      </c>
      <c r="D498" t="s">
        <v>1131</v>
      </c>
      <c r="E498" t="s">
        <v>1129</v>
      </c>
      <c r="F498" t="s">
        <v>211</v>
      </c>
    </row>
    <row r="499" spans="1:6" x14ac:dyDescent="0.25">
      <c r="A499" t="s">
        <v>1132</v>
      </c>
      <c r="B499">
        <v>45481</v>
      </c>
      <c r="C499" t="s">
        <v>1132</v>
      </c>
      <c r="D499" t="s">
        <v>1133</v>
      </c>
      <c r="E499" t="s">
        <v>1129</v>
      </c>
      <c r="F499" t="s">
        <v>211</v>
      </c>
    </row>
    <row r="500" spans="1:6" x14ac:dyDescent="0.25">
      <c r="A500" t="s">
        <v>1134</v>
      </c>
      <c r="B500">
        <v>45486</v>
      </c>
      <c r="C500" t="s">
        <v>1134</v>
      </c>
      <c r="D500" t="s">
        <v>1135</v>
      </c>
      <c r="E500" t="s">
        <v>1129</v>
      </c>
      <c r="F500" t="s">
        <v>211</v>
      </c>
    </row>
    <row r="501" spans="1:6" x14ac:dyDescent="0.25">
      <c r="A501" t="s">
        <v>1136</v>
      </c>
      <c r="B501">
        <v>45491</v>
      </c>
      <c r="C501" t="s">
        <v>1136</v>
      </c>
      <c r="D501" t="s">
        <v>1137</v>
      </c>
      <c r="E501" t="s">
        <v>1129</v>
      </c>
      <c r="F501" t="s">
        <v>211</v>
      </c>
    </row>
    <row r="502" spans="1:6" x14ac:dyDescent="0.25">
      <c r="A502" t="s">
        <v>1138</v>
      </c>
      <c r="B502">
        <v>45496</v>
      </c>
      <c r="C502" t="s">
        <v>1138</v>
      </c>
      <c r="D502" t="s">
        <v>1139</v>
      </c>
      <c r="E502" t="s">
        <v>1129</v>
      </c>
      <c r="F502" t="s">
        <v>211</v>
      </c>
    </row>
    <row r="503" spans="1:6" x14ac:dyDescent="0.25">
      <c r="A503" t="s">
        <v>1140</v>
      </c>
      <c r="B503">
        <v>45501</v>
      </c>
      <c r="C503" t="s">
        <v>1140</v>
      </c>
      <c r="D503" t="s">
        <v>1141</v>
      </c>
      <c r="E503" t="s">
        <v>1129</v>
      </c>
      <c r="F503" t="s">
        <v>211</v>
      </c>
    </row>
    <row r="504" spans="1:6" x14ac:dyDescent="0.25">
      <c r="A504" t="s">
        <v>1142</v>
      </c>
      <c r="B504">
        <v>45506</v>
      </c>
      <c r="C504" t="s">
        <v>1142</v>
      </c>
      <c r="D504" t="s">
        <v>1143</v>
      </c>
      <c r="E504" t="s">
        <v>1129</v>
      </c>
      <c r="F504" t="s">
        <v>211</v>
      </c>
    </row>
    <row r="505" spans="1:6" x14ac:dyDescent="0.25">
      <c r="A505" t="s">
        <v>1144</v>
      </c>
      <c r="B505">
        <v>45511</v>
      </c>
      <c r="C505" t="s">
        <v>1144</v>
      </c>
      <c r="D505" t="s">
        <v>1145</v>
      </c>
      <c r="E505" t="s">
        <v>1129</v>
      </c>
      <c r="F505" t="s">
        <v>211</v>
      </c>
    </row>
    <row r="506" spans="1:6" x14ac:dyDescent="0.25">
      <c r="A506" t="s">
        <v>1146</v>
      </c>
      <c r="B506">
        <v>45516</v>
      </c>
      <c r="C506" t="s">
        <v>1146</v>
      </c>
      <c r="D506" t="s">
        <v>1147</v>
      </c>
      <c r="E506" t="s">
        <v>1129</v>
      </c>
      <c r="F506" t="s">
        <v>211</v>
      </c>
    </row>
    <row r="507" spans="1:6" x14ac:dyDescent="0.25">
      <c r="A507" t="s">
        <v>1148</v>
      </c>
      <c r="B507">
        <v>45521</v>
      </c>
      <c r="C507" t="s">
        <v>1148</v>
      </c>
      <c r="D507" t="s">
        <v>1149</v>
      </c>
      <c r="E507" t="s">
        <v>1150</v>
      </c>
      <c r="F507" t="s">
        <v>211</v>
      </c>
    </row>
    <row r="508" spans="1:6" x14ac:dyDescent="0.25">
      <c r="A508" t="s">
        <v>1151</v>
      </c>
      <c r="B508">
        <v>45526</v>
      </c>
      <c r="C508" t="s">
        <v>1151</v>
      </c>
      <c r="D508" t="s">
        <v>1152</v>
      </c>
      <c r="E508" t="s">
        <v>1150</v>
      </c>
      <c r="F508" t="s">
        <v>211</v>
      </c>
    </row>
    <row r="509" spans="1:6" x14ac:dyDescent="0.25">
      <c r="A509" t="s">
        <v>1153</v>
      </c>
      <c r="B509">
        <v>45556</v>
      </c>
      <c r="C509" t="s">
        <v>1153</v>
      </c>
      <c r="D509" t="s">
        <v>1154</v>
      </c>
      <c r="E509" t="s">
        <v>1150</v>
      </c>
      <c r="F509" t="s">
        <v>211</v>
      </c>
    </row>
    <row r="510" spans="1:6" x14ac:dyDescent="0.25">
      <c r="A510" t="s">
        <v>1155</v>
      </c>
      <c r="B510">
        <v>45531</v>
      </c>
      <c r="C510" t="s">
        <v>1155</v>
      </c>
      <c r="D510" t="s">
        <v>1156</v>
      </c>
      <c r="E510" t="s">
        <v>1150</v>
      </c>
      <c r="F510" t="s">
        <v>211</v>
      </c>
    </row>
    <row r="511" spans="1:6" x14ac:dyDescent="0.25">
      <c r="A511" t="s">
        <v>1157</v>
      </c>
      <c r="B511">
        <v>45536</v>
      </c>
      <c r="C511" t="s">
        <v>1157</v>
      </c>
      <c r="D511" t="s">
        <v>1158</v>
      </c>
      <c r="E511" t="s">
        <v>1150</v>
      </c>
      <c r="F511" t="s">
        <v>211</v>
      </c>
    </row>
    <row r="512" spans="1:6" x14ac:dyDescent="0.25">
      <c r="A512" t="s">
        <v>1159</v>
      </c>
      <c r="B512">
        <v>45541</v>
      </c>
      <c r="C512" t="s">
        <v>1159</v>
      </c>
      <c r="D512" t="s">
        <v>1160</v>
      </c>
      <c r="E512" t="s">
        <v>1150</v>
      </c>
      <c r="F512" t="s">
        <v>211</v>
      </c>
    </row>
    <row r="513" spans="1:6" x14ac:dyDescent="0.25">
      <c r="A513" t="s">
        <v>1161</v>
      </c>
      <c r="B513">
        <v>45546</v>
      </c>
      <c r="C513" t="s">
        <v>1161</v>
      </c>
      <c r="D513" t="s">
        <v>1160</v>
      </c>
      <c r="E513" t="s">
        <v>1150</v>
      </c>
      <c r="F513" t="s">
        <v>211</v>
      </c>
    </row>
    <row r="514" spans="1:6" x14ac:dyDescent="0.25">
      <c r="A514" t="s">
        <v>1162</v>
      </c>
      <c r="B514">
        <v>45551</v>
      </c>
      <c r="C514" t="s">
        <v>1162</v>
      </c>
      <c r="D514" t="s">
        <v>1154</v>
      </c>
      <c r="E514" t="s">
        <v>1150</v>
      </c>
      <c r="F514" t="s">
        <v>211</v>
      </c>
    </row>
    <row r="515" spans="1:6" x14ac:dyDescent="0.25">
      <c r="A515" t="s">
        <v>1163</v>
      </c>
      <c r="B515">
        <v>45561</v>
      </c>
      <c r="C515" t="s">
        <v>1163</v>
      </c>
      <c r="D515" t="s">
        <v>1164</v>
      </c>
      <c r="E515" t="s">
        <v>1150</v>
      </c>
      <c r="F515" t="s">
        <v>211</v>
      </c>
    </row>
    <row r="516" spans="1:6" x14ac:dyDescent="0.25">
      <c r="A516" t="s">
        <v>1165</v>
      </c>
      <c r="B516">
        <v>45566</v>
      </c>
      <c r="C516" t="s">
        <v>1165</v>
      </c>
      <c r="D516" t="s">
        <v>1166</v>
      </c>
      <c r="E516" t="s">
        <v>1150</v>
      </c>
      <c r="F516" t="s">
        <v>211</v>
      </c>
    </row>
    <row r="517" spans="1:6" x14ac:dyDescent="0.25">
      <c r="A517" t="s">
        <v>1167</v>
      </c>
      <c r="B517">
        <v>45571</v>
      </c>
      <c r="C517" t="s">
        <v>1167</v>
      </c>
      <c r="D517" t="s">
        <v>1168</v>
      </c>
      <c r="E517" t="s">
        <v>1150</v>
      </c>
      <c r="F517" t="s">
        <v>211</v>
      </c>
    </row>
    <row r="518" spans="1:6" x14ac:dyDescent="0.25">
      <c r="A518" t="s">
        <v>1169</v>
      </c>
      <c r="B518">
        <v>45576</v>
      </c>
      <c r="C518" t="s">
        <v>1169</v>
      </c>
      <c r="D518" t="s">
        <v>1170</v>
      </c>
      <c r="E518" t="s">
        <v>1150</v>
      </c>
      <c r="F518" t="s">
        <v>211</v>
      </c>
    </row>
    <row r="519" spans="1:6" x14ac:dyDescent="0.25">
      <c r="A519" t="s">
        <v>1171</v>
      </c>
      <c r="B519">
        <v>45586</v>
      </c>
      <c r="C519" t="s">
        <v>1171</v>
      </c>
      <c r="D519" t="s">
        <v>1172</v>
      </c>
      <c r="E519" t="s">
        <v>1150</v>
      </c>
      <c r="F519" t="s">
        <v>211</v>
      </c>
    </row>
    <row r="520" spans="1:6" x14ac:dyDescent="0.25">
      <c r="A520" t="s">
        <v>1173</v>
      </c>
      <c r="B520">
        <v>45591</v>
      </c>
      <c r="C520" t="s">
        <v>1173</v>
      </c>
      <c r="D520" t="s">
        <v>1174</v>
      </c>
      <c r="E520" t="s">
        <v>1150</v>
      </c>
      <c r="F520" t="s">
        <v>211</v>
      </c>
    </row>
    <row r="521" spans="1:6" x14ac:dyDescent="0.25">
      <c r="A521" t="s">
        <v>1175</v>
      </c>
      <c r="B521">
        <v>45601</v>
      </c>
      <c r="C521" t="s">
        <v>1175</v>
      </c>
      <c r="D521" t="s">
        <v>1176</v>
      </c>
      <c r="E521" t="s">
        <v>1150</v>
      </c>
      <c r="F521" t="s">
        <v>211</v>
      </c>
    </row>
    <row r="522" spans="1:6" x14ac:dyDescent="0.25">
      <c r="A522" t="s">
        <v>1177</v>
      </c>
      <c r="B522">
        <v>45581</v>
      </c>
      <c r="C522" t="s">
        <v>1177</v>
      </c>
      <c r="D522" t="s">
        <v>1172</v>
      </c>
      <c r="E522" t="s">
        <v>1150</v>
      </c>
      <c r="F522" t="s">
        <v>211</v>
      </c>
    </row>
    <row r="523" spans="1:6" x14ac:dyDescent="0.25">
      <c r="A523" t="s">
        <v>1178</v>
      </c>
      <c r="B523">
        <v>45596</v>
      </c>
      <c r="C523" t="s">
        <v>1178</v>
      </c>
      <c r="D523" t="s">
        <v>1174</v>
      </c>
      <c r="E523" t="s">
        <v>1150</v>
      </c>
      <c r="F523" t="s">
        <v>211</v>
      </c>
    </row>
    <row r="524" spans="1:6" x14ac:dyDescent="0.25">
      <c r="A524" t="s">
        <v>1179</v>
      </c>
      <c r="B524">
        <v>45606</v>
      </c>
      <c r="C524" t="s">
        <v>1179</v>
      </c>
      <c r="D524" t="s">
        <v>1180</v>
      </c>
      <c r="E524" t="s">
        <v>1181</v>
      </c>
      <c r="F524" t="s">
        <v>211</v>
      </c>
    </row>
    <row r="525" spans="1:6" x14ac:dyDescent="0.25">
      <c r="A525" t="s">
        <v>1182</v>
      </c>
      <c r="B525">
        <v>45611</v>
      </c>
      <c r="C525" t="s">
        <v>1182</v>
      </c>
      <c r="D525" t="s">
        <v>1183</v>
      </c>
      <c r="E525" t="s">
        <v>1181</v>
      </c>
      <c r="F525" t="s">
        <v>211</v>
      </c>
    </row>
    <row r="526" spans="1:6" x14ac:dyDescent="0.25">
      <c r="A526" t="s">
        <v>1184</v>
      </c>
      <c r="B526">
        <v>45616</v>
      </c>
      <c r="C526" t="s">
        <v>1184</v>
      </c>
      <c r="D526" t="s">
        <v>1185</v>
      </c>
      <c r="E526" t="s">
        <v>1181</v>
      </c>
      <c r="F526" t="s">
        <v>211</v>
      </c>
    </row>
    <row r="527" spans="1:6" x14ac:dyDescent="0.25">
      <c r="A527" t="s">
        <v>1186</v>
      </c>
      <c r="B527">
        <v>45621</v>
      </c>
      <c r="C527" t="s">
        <v>1186</v>
      </c>
      <c r="D527" t="s">
        <v>1187</v>
      </c>
      <c r="E527" t="s">
        <v>1181</v>
      </c>
      <c r="F527" t="s">
        <v>211</v>
      </c>
    </row>
    <row r="528" spans="1:6" x14ac:dyDescent="0.25">
      <c r="A528" t="s">
        <v>1188</v>
      </c>
      <c r="B528">
        <v>45626</v>
      </c>
      <c r="C528" t="s">
        <v>1188</v>
      </c>
      <c r="D528" t="s">
        <v>1189</v>
      </c>
      <c r="E528" t="s">
        <v>1181</v>
      </c>
      <c r="F528" t="s">
        <v>211</v>
      </c>
    </row>
    <row r="529" spans="1:6" x14ac:dyDescent="0.25">
      <c r="A529" t="s">
        <v>1190</v>
      </c>
      <c r="B529">
        <v>45631</v>
      </c>
      <c r="C529" t="s">
        <v>1190</v>
      </c>
      <c r="D529" t="s">
        <v>1191</v>
      </c>
      <c r="E529" t="s">
        <v>1181</v>
      </c>
      <c r="F529" t="s">
        <v>211</v>
      </c>
    </row>
    <row r="530" spans="1:6" x14ac:dyDescent="0.25">
      <c r="A530" t="s">
        <v>1192</v>
      </c>
      <c r="B530">
        <v>45636</v>
      </c>
      <c r="C530" t="s">
        <v>1192</v>
      </c>
      <c r="D530" t="s">
        <v>1193</v>
      </c>
      <c r="E530" t="s">
        <v>1181</v>
      </c>
      <c r="F530" t="s">
        <v>211</v>
      </c>
    </row>
    <row r="531" spans="1:6" x14ac:dyDescent="0.25">
      <c r="A531" t="s">
        <v>1194</v>
      </c>
      <c r="B531">
        <v>45646</v>
      </c>
      <c r="C531" t="s">
        <v>1194</v>
      </c>
      <c r="D531" t="s">
        <v>1195</v>
      </c>
      <c r="E531" t="s">
        <v>1196</v>
      </c>
      <c r="F531" t="s">
        <v>211</v>
      </c>
    </row>
    <row r="532" spans="1:6" x14ac:dyDescent="0.25">
      <c r="A532" t="s">
        <v>1197</v>
      </c>
      <c r="B532">
        <v>45651</v>
      </c>
      <c r="C532" t="s">
        <v>1197</v>
      </c>
      <c r="D532" t="s">
        <v>1198</v>
      </c>
      <c r="E532" t="s">
        <v>1196</v>
      </c>
      <c r="F532" t="s">
        <v>211</v>
      </c>
    </row>
    <row r="533" spans="1:6" x14ac:dyDescent="0.25">
      <c r="A533" t="s">
        <v>1199</v>
      </c>
      <c r="B533">
        <v>45656</v>
      </c>
      <c r="C533" t="s">
        <v>1199</v>
      </c>
      <c r="D533" t="s">
        <v>1200</v>
      </c>
      <c r="E533" t="s">
        <v>1196</v>
      </c>
      <c r="F533" t="s">
        <v>211</v>
      </c>
    </row>
    <row r="534" spans="1:6" x14ac:dyDescent="0.25">
      <c r="A534" t="s">
        <v>1201</v>
      </c>
      <c r="B534">
        <v>45661</v>
      </c>
      <c r="C534" t="s">
        <v>1201</v>
      </c>
      <c r="D534" t="s">
        <v>1202</v>
      </c>
      <c r="E534" t="s">
        <v>1196</v>
      </c>
      <c r="F534" t="s">
        <v>211</v>
      </c>
    </row>
    <row r="535" spans="1:6" x14ac:dyDescent="0.25">
      <c r="A535" t="s">
        <v>1203</v>
      </c>
      <c r="B535">
        <v>45641</v>
      </c>
      <c r="C535" t="s">
        <v>1203</v>
      </c>
      <c r="D535" t="s">
        <v>1204</v>
      </c>
      <c r="E535" t="s">
        <v>1196</v>
      </c>
      <c r="F535" t="s">
        <v>211</v>
      </c>
    </row>
    <row r="536" spans="1:6" x14ac:dyDescent="0.25">
      <c r="A536" t="s">
        <v>1205</v>
      </c>
      <c r="B536">
        <v>45666</v>
      </c>
      <c r="C536" t="s">
        <v>1205</v>
      </c>
      <c r="D536" t="s">
        <v>1206</v>
      </c>
      <c r="E536" t="s">
        <v>1196</v>
      </c>
      <c r="F536" t="s">
        <v>211</v>
      </c>
    </row>
    <row r="537" spans="1:6" x14ac:dyDescent="0.25">
      <c r="A537" t="s">
        <v>1207</v>
      </c>
      <c r="B537">
        <v>45671</v>
      </c>
      <c r="C537" t="s">
        <v>1207</v>
      </c>
      <c r="D537" t="s">
        <v>1208</v>
      </c>
      <c r="E537" t="s">
        <v>1196</v>
      </c>
      <c r="F537" t="s">
        <v>211</v>
      </c>
    </row>
    <row r="538" spans="1:6" x14ac:dyDescent="0.25">
      <c r="A538" t="s">
        <v>1209</v>
      </c>
      <c r="B538">
        <v>45676</v>
      </c>
      <c r="C538" t="s">
        <v>1209</v>
      </c>
      <c r="D538" t="s">
        <v>1210</v>
      </c>
      <c r="E538" t="s">
        <v>1196</v>
      </c>
      <c r="F538" t="s">
        <v>211</v>
      </c>
    </row>
    <row r="539" spans="1:6" x14ac:dyDescent="0.25">
      <c r="A539" t="s">
        <v>1211</v>
      </c>
      <c r="B539">
        <v>45681</v>
      </c>
      <c r="C539" t="s">
        <v>1211</v>
      </c>
      <c r="D539" t="s">
        <v>1212</v>
      </c>
      <c r="E539" t="s">
        <v>1196</v>
      </c>
      <c r="F539" t="s">
        <v>211</v>
      </c>
    </row>
    <row r="540" spans="1:6" x14ac:dyDescent="0.25">
      <c r="A540" t="s">
        <v>1213</v>
      </c>
      <c r="B540">
        <v>45686</v>
      </c>
      <c r="C540" t="s">
        <v>1213</v>
      </c>
      <c r="D540" t="s">
        <v>1214</v>
      </c>
      <c r="E540" t="s">
        <v>1196</v>
      </c>
      <c r="F540" t="s">
        <v>211</v>
      </c>
    </row>
    <row r="541" spans="1:6" x14ac:dyDescent="0.25">
      <c r="A541" t="s">
        <v>1215</v>
      </c>
      <c r="B541">
        <v>45691</v>
      </c>
      <c r="C541" t="s">
        <v>1215</v>
      </c>
      <c r="D541" t="s">
        <v>1216</v>
      </c>
      <c r="E541" t="s">
        <v>1196</v>
      </c>
      <c r="F541" t="s">
        <v>211</v>
      </c>
    </row>
    <row r="542" spans="1:6" x14ac:dyDescent="0.25">
      <c r="A542" t="s">
        <v>1217</v>
      </c>
      <c r="B542">
        <v>45696</v>
      </c>
      <c r="C542" t="s">
        <v>1217</v>
      </c>
      <c r="D542" t="s">
        <v>1218</v>
      </c>
      <c r="E542" t="s">
        <v>1196</v>
      </c>
      <c r="F542" t="s">
        <v>211</v>
      </c>
    </row>
    <row r="543" spans="1:6" x14ac:dyDescent="0.25">
      <c r="A543" t="s">
        <v>1219</v>
      </c>
      <c r="B543">
        <v>45711</v>
      </c>
      <c r="C543" t="s">
        <v>1219</v>
      </c>
      <c r="D543" t="s">
        <v>1220</v>
      </c>
      <c r="E543" t="s">
        <v>1196</v>
      </c>
      <c r="F543" t="s">
        <v>211</v>
      </c>
    </row>
    <row r="544" spans="1:6" x14ac:dyDescent="0.25">
      <c r="A544" t="s">
        <v>1221</v>
      </c>
      <c r="B544">
        <v>45716</v>
      </c>
      <c r="C544" t="s">
        <v>1221</v>
      </c>
      <c r="D544" t="s">
        <v>1222</v>
      </c>
      <c r="E544" t="s">
        <v>1196</v>
      </c>
      <c r="F544" t="s">
        <v>211</v>
      </c>
    </row>
    <row r="545" spans="1:6" x14ac:dyDescent="0.25">
      <c r="A545" t="s">
        <v>1223</v>
      </c>
      <c r="B545">
        <v>45721</v>
      </c>
      <c r="C545" t="s">
        <v>1223</v>
      </c>
      <c r="D545" t="s">
        <v>1224</v>
      </c>
      <c r="E545" t="s">
        <v>1196</v>
      </c>
      <c r="F545" t="s">
        <v>211</v>
      </c>
    </row>
    <row r="546" spans="1:6" x14ac:dyDescent="0.25">
      <c r="A546" t="s">
        <v>1225</v>
      </c>
      <c r="B546">
        <v>45726</v>
      </c>
      <c r="C546" t="s">
        <v>1225</v>
      </c>
      <c r="D546" t="s">
        <v>1226</v>
      </c>
      <c r="E546" t="s">
        <v>1196</v>
      </c>
      <c r="F546" t="s">
        <v>211</v>
      </c>
    </row>
    <row r="547" spans="1:6" x14ac:dyDescent="0.25">
      <c r="A547" t="s">
        <v>1227</v>
      </c>
      <c r="B547">
        <v>45731</v>
      </c>
      <c r="C547" t="s">
        <v>1227</v>
      </c>
      <c r="D547" t="s">
        <v>1228</v>
      </c>
      <c r="E547" t="s">
        <v>1196</v>
      </c>
      <c r="F547" t="s">
        <v>211</v>
      </c>
    </row>
    <row r="548" spans="1:6" x14ac:dyDescent="0.25">
      <c r="A548" t="s">
        <v>1229</v>
      </c>
      <c r="B548">
        <v>45736</v>
      </c>
      <c r="C548" t="s">
        <v>1229</v>
      </c>
      <c r="D548" t="s">
        <v>1230</v>
      </c>
      <c r="E548" t="s">
        <v>1196</v>
      </c>
      <c r="F548" t="s">
        <v>211</v>
      </c>
    </row>
    <row r="549" spans="1:6" x14ac:dyDescent="0.25">
      <c r="A549" t="s">
        <v>1231</v>
      </c>
      <c r="B549">
        <v>45741</v>
      </c>
      <c r="C549" t="s">
        <v>1231</v>
      </c>
      <c r="D549" t="s">
        <v>1232</v>
      </c>
      <c r="E549" t="s">
        <v>1196</v>
      </c>
      <c r="F549" t="s">
        <v>211</v>
      </c>
    </row>
    <row r="550" spans="1:6" x14ac:dyDescent="0.25">
      <c r="A550" t="s">
        <v>1233</v>
      </c>
      <c r="B550">
        <v>45746</v>
      </c>
      <c r="C550" t="s">
        <v>1233</v>
      </c>
      <c r="D550" t="s">
        <v>1234</v>
      </c>
      <c r="E550" t="s">
        <v>1196</v>
      </c>
      <c r="F550" t="s">
        <v>211</v>
      </c>
    </row>
    <row r="551" spans="1:6" x14ac:dyDescent="0.25">
      <c r="A551" t="s">
        <v>1235</v>
      </c>
      <c r="B551">
        <v>45751</v>
      </c>
      <c r="C551" t="s">
        <v>1235</v>
      </c>
      <c r="D551" t="s">
        <v>1236</v>
      </c>
      <c r="E551" t="s">
        <v>1196</v>
      </c>
      <c r="F551" t="s">
        <v>211</v>
      </c>
    </row>
    <row r="552" spans="1:6" x14ac:dyDescent="0.25">
      <c r="A552" t="s">
        <v>1237</v>
      </c>
      <c r="B552">
        <v>45756</v>
      </c>
      <c r="C552" t="s">
        <v>1237</v>
      </c>
      <c r="D552" t="s">
        <v>1238</v>
      </c>
      <c r="E552" t="s">
        <v>1196</v>
      </c>
      <c r="F552" t="s">
        <v>211</v>
      </c>
    </row>
    <row r="553" spans="1:6" x14ac:dyDescent="0.25">
      <c r="A553" t="s">
        <v>1239</v>
      </c>
      <c r="B553">
        <v>45761</v>
      </c>
      <c r="C553" t="s">
        <v>1239</v>
      </c>
      <c r="D553" t="s">
        <v>1240</v>
      </c>
      <c r="E553" t="s">
        <v>1196</v>
      </c>
      <c r="F553" t="s">
        <v>211</v>
      </c>
    </row>
    <row r="554" spans="1:6" x14ac:dyDescent="0.25">
      <c r="A554" t="s">
        <v>1241</v>
      </c>
      <c r="B554">
        <v>45766</v>
      </c>
      <c r="C554" t="s">
        <v>1241</v>
      </c>
      <c r="D554" t="s">
        <v>1242</v>
      </c>
      <c r="E554" t="s">
        <v>1196</v>
      </c>
      <c r="F554" t="s">
        <v>211</v>
      </c>
    </row>
    <row r="555" spans="1:6" x14ac:dyDescent="0.25">
      <c r="A555" t="s">
        <v>1243</v>
      </c>
      <c r="B555">
        <v>45701</v>
      </c>
      <c r="C555" t="s">
        <v>1243</v>
      </c>
      <c r="D555" t="s">
        <v>1244</v>
      </c>
      <c r="E555" t="s">
        <v>1196</v>
      </c>
      <c r="F555" t="s">
        <v>211</v>
      </c>
    </row>
    <row r="556" spans="1:6" x14ac:dyDescent="0.25">
      <c r="A556" t="s">
        <v>1245</v>
      </c>
      <c r="B556">
        <v>45706</v>
      </c>
      <c r="C556" t="s">
        <v>1245</v>
      </c>
      <c r="D556" t="s">
        <v>1246</v>
      </c>
      <c r="E556" t="s">
        <v>1196</v>
      </c>
      <c r="F556" t="s">
        <v>211</v>
      </c>
    </row>
    <row r="557" spans="1:6" x14ac:dyDescent="0.25">
      <c r="A557" t="s">
        <v>1247</v>
      </c>
      <c r="B557">
        <v>45771</v>
      </c>
      <c r="C557" t="s">
        <v>1247</v>
      </c>
      <c r="D557" t="s">
        <v>1248</v>
      </c>
      <c r="E557" t="s">
        <v>1196</v>
      </c>
      <c r="F557" t="s">
        <v>211</v>
      </c>
    </row>
    <row r="558" spans="1:6" x14ac:dyDescent="0.25">
      <c r="A558" t="s">
        <v>1249</v>
      </c>
      <c r="B558">
        <v>45776</v>
      </c>
      <c r="C558" t="s">
        <v>1249</v>
      </c>
      <c r="D558" t="s">
        <v>1250</v>
      </c>
      <c r="E558" t="s">
        <v>1196</v>
      </c>
      <c r="F558" t="s">
        <v>211</v>
      </c>
    </row>
    <row r="559" spans="1:6" x14ac:dyDescent="0.25">
      <c r="A559" t="s">
        <v>1251</v>
      </c>
      <c r="B559">
        <v>45781</v>
      </c>
      <c r="C559" t="s">
        <v>1251</v>
      </c>
      <c r="D559" t="s">
        <v>1252</v>
      </c>
      <c r="E559" t="s">
        <v>1196</v>
      </c>
      <c r="F559" t="s">
        <v>211</v>
      </c>
    </row>
    <row r="560" spans="1:6" x14ac:dyDescent="0.25">
      <c r="A560" t="s">
        <v>1253</v>
      </c>
      <c r="B560">
        <v>45786</v>
      </c>
      <c r="C560" t="s">
        <v>1253</v>
      </c>
      <c r="D560" t="s">
        <v>1254</v>
      </c>
      <c r="E560" t="s">
        <v>1196</v>
      </c>
      <c r="F560" t="s">
        <v>211</v>
      </c>
    </row>
    <row r="561" spans="1:6" x14ac:dyDescent="0.25">
      <c r="A561" t="s">
        <v>1255</v>
      </c>
      <c r="B561">
        <v>45791</v>
      </c>
      <c r="C561" t="s">
        <v>1255</v>
      </c>
      <c r="D561" t="s">
        <v>1256</v>
      </c>
      <c r="E561" t="s">
        <v>1196</v>
      </c>
      <c r="F561" t="s">
        <v>211</v>
      </c>
    </row>
    <row r="562" spans="1:6" x14ac:dyDescent="0.25">
      <c r="A562" t="s">
        <v>1257</v>
      </c>
      <c r="B562">
        <v>45796</v>
      </c>
      <c r="C562" t="s">
        <v>1257</v>
      </c>
      <c r="D562" t="s">
        <v>1258</v>
      </c>
      <c r="E562" t="s">
        <v>1259</v>
      </c>
      <c r="F562" t="s">
        <v>211</v>
      </c>
    </row>
    <row r="563" spans="1:6" x14ac:dyDescent="0.25">
      <c r="A563" t="s">
        <v>1260</v>
      </c>
      <c r="B563">
        <v>45801</v>
      </c>
      <c r="C563" t="s">
        <v>1260</v>
      </c>
      <c r="D563" t="s">
        <v>1261</v>
      </c>
      <c r="E563" t="s">
        <v>1259</v>
      </c>
      <c r="F563" t="s">
        <v>211</v>
      </c>
    </row>
    <row r="564" spans="1:6" x14ac:dyDescent="0.25">
      <c r="A564" t="s">
        <v>1262</v>
      </c>
      <c r="B564">
        <v>45806</v>
      </c>
      <c r="C564" t="s">
        <v>1262</v>
      </c>
      <c r="D564" t="s">
        <v>1263</v>
      </c>
      <c r="E564" t="s">
        <v>1259</v>
      </c>
      <c r="F564" t="s">
        <v>211</v>
      </c>
    </row>
    <row r="565" spans="1:6" x14ac:dyDescent="0.25">
      <c r="A565" t="s">
        <v>1264</v>
      </c>
      <c r="B565">
        <v>45811</v>
      </c>
      <c r="C565" t="s">
        <v>1264</v>
      </c>
      <c r="D565" t="s">
        <v>1265</v>
      </c>
      <c r="E565" t="s">
        <v>1259</v>
      </c>
      <c r="F565" t="s">
        <v>211</v>
      </c>
    </row>
    <row r="566" spans="1:6" x14ac:dyDescent="0.25">
      <c r="A566" t="s">
        <v>1266</v>
      </c>
      <c r="B566">
        <v>45816</v>
      </c>
      <c r="C566" t="s">
        <v>1266</v>
      </c>
      <c r="D566" t="s">
        <v>1267</v>
      </c>
      <c r="E566" t="s">
        <v>1259</v>
      </c>
      <c r="F566" t="s">
        <v>211</v>
      </c>
    </row>
    <row r="567" spans="1:6" x14ac:dyDescent="0.25">
      <c r="A567" t="s">
        <v>1268</v>
      </c>
      <c r="B567">
        <v>45826</v>
      </c>
      <c r="C567" t="s">
        <v>1268</v>
      </c>
      <c r="D567" t="s">
        <v>1269</v>
      </c>
      <c r="E567" t="s">
        <v>1259</v>
      </c>
      <c r="F567" t="s">
        <v>211</v>
      </c>
    </row>
    <row r="568" spans="1:6" x14ac:dyDescent="0.25">
      <c r="A568" t="s">
        <v>1270</v>
      </c>
      <c r="B568">
        <v>45831</v>
      </c>
      <c r="C568" t="s">
        <v>1270</v>
      </c>
      <c r="D568" t="s">
        <v>1271</v>
      </c>
      <c r="E568" t="s">
        <v>1259</v>
      </c>
      <c r="F568" t="s">
        <v>211</v>
      </c>
    </row>
    <row r="569" spans="1:6" x14ac:dyDescent="0.25">
      <c r="A569" t="s">
        <v>1272</v>
      </c>
      <c r="B569">
        <v>45836</v>
      </c>
      <c r="C569" t="s">
        <v>1272</v>
      </c>
      <c r="D569" t="s">
        <v>1273</v>
      </c>
      <c r="E569" t="s">
        <v>1259</v>
      </c>
      <c r="F569" t="s">
        <v>211</v>
      </c>
    </row>
    <row r="570" spans="1:6" x14ac:dyDescent="0.25">
      <c r="A570" t="s">
        <v>1274</v>
      </c>
      <c r="B570">
        <v>45841</v>
      </c>
      <c r="C570" t="s">
        <v>1274</v>
      </c>
      <c r="D570" t="s">
        <v>1275</v>
      </c>
      <c r="E570" t="s">
        <v>1259</v>
      </c>
      <c r="F570" t="s">
        <v>211</v>
      </c>
    </row>
    <row r="571" spans="1:6" x14ac:dyDescent="0.25">
      <c r="A571" t="s">
        <v>1276</v>
      </c>
      <c r="B571">
        <v>45846</v>
      </c>
      <c r="C571" t="s">
        <v>1276</v>
      </c>
      <c r="D571" t="s">
        <v>1277</v>
      </c>
      <c r="E571" t="s">
        <v>1259</v>
      </c>
      <c r="F571" t="s">
        <v>211</v>
      </c>
    </row>
    <row r="572" spans="1:6" x14ac:dyDescent="0.25">
      <c r="A572" t="s">
        <v>1278</v>
      </c>
      <c r="B572">
        <v>45851</v>
      </c>
      <c r="C572" t="s">
        <v>1278</v>
      </c>
      <c r="D572" t="s">
        <v>1279</v>
      </c>
      <c r="E572" t="s">
        <v>1259</v>
      </c>
      <c r="F572" t="s">
        <v>211</v>
      </c>
    </row>
    <row r="573" spans="1:6" x14ac:dyDescent="0.25">
      <c r="A573" t="s">
        <v>1280</v>
      </c>
      <c r="B573">
        <v>45856</v>
      </c>
      <c r="C573" t="s">
        <v>1280</v>
      </c>
      <c r="D573" t="s">
        <v>1281</v>
      </c>
      <c r="E573" t="s">
        <v>1259</v>
      </c>
      <c r="F573" t="s">
        <v>211</v>
      </c>
    </row>
    <row r="574" spans="1:6" x14ac:dyDescent="0.25">
      <c r="A574" t="s">
        <v>1282</v>
      </c>
      <c r="B574">
        <v>45861</v>
      </c>
      <c r="C574" t="s">
        <v>1282</v>
      </c>
      <c r="D574" t="s">
        <v>1283</v>
      </c>
      <c r="E574" t="s">
        <v>1259</v>
      </c>
      <c r="F574" t="s">
        <v>211</v>
      </c>
    </row>
    <row r="575" spans="1:6" x14ac:dyDescent="0.25">
      <c r="A575" t="s">
        <v>1284</v>
      </c>
      <c r="B575">
        <v>45866</v>
      </c>
      <c r="C575" t="s">
        <v>1284</v>
      </c>
      <c r="D575" t="s">
        <v>1285</v>
      </c>
      <c r="E575" t="s">
        <v>1259</v>
      </c>
      <c r="F575" t="s">
        <v>211</v>
      </c>
    </row>
    <row r="576" spans="1:6" x14ac:dyDescent="0.25">
      <c r="A576" t="s">
        <v>1286</v>
      </c>
      <c r="B576">
        <v>45871</v>
      </c>
      <c r="C576" t="s">
        <v>1286</v>
      </c>
      <c r="D576" t="s">
        <v>1287</v>
      </c>
      <c r="E576" t="s">
        <v>1259</v>
      </c>
      <c r="F576" t="s">
        <v>211</v>
      </c>
    </row>
    <row r="577" spans="1:6" x14ac:dyDescent="0.25">
      <c r="A577" t="s">
        <v>1288</v>
      </c>
      <c r="B577">
        <v>45876</v>
      </c>
      <c r="C577" t="s">
        <v>1289</v>
      </c>
      <c r="D577" t="s">
        <v>1290</v>
      </c>
      <c r="E577" t="s">
        <v>1291</v>
      </c>
      <c r="F577" t="s">
        <v>211</v>
      </c>
    </row>
    <row r="578" spans="1:6" x14ac:dyDescent="0.25">
      <c r="A578" t="s">
        <v>1292</v>
      </c>
      <c r="B578">
        <v>45881</v>
      </c>
      <c r="C578" t="s">
        <v>1293</v>
      </c>
      <c r="D578" t="s">
        <v>1294</v>
      </c>
      <c r="E578" t="s">
        <v>1291</v>
      </c>
      <c r="F578" t="s">
        <v>211</v>
      </c>
    </row>
    <row r="579" spans="1:6" x14ac:dyDescent="0.25">
      <c r="A579" t="s">
        <v>1295</v>
      </c>
      <c r="B579">
        <v>45886</v>
      </c>
      <c r="C579" t="s">
        <v>1296</v>
      </c>
      <c r="D579" t="s">
        <v>1297</v>
      </c>
      <c r="E579" t="s">
        <v>1291</v>
      </c>
      <c r="F579" t="s">
        <v>211</v>
      </c>
    </row>
    <row r="580" spans="1:6" x14ac:dyDescent="0.25">
      <c r="A580" t="s">
        <v>1298</v>
      </c>
      <c r="B580">
        <v>45891</v>
      </c>
      <c r="C580" t="s">
        <v>1299</v>
      </c>
      <c r="D580" t="s">
        <v>1300</v>
      </c>
      <c r="E580" t="s">
        <v>1291</v>
      </c>
      <c r="F580" t="s">
        <v>211</v>
      </c>
    </row>
    <row r="581" spans="1:6" x14ac:dyDescent="0.25">
      <c r="A581" t="s">
        <v>1301</v>
      </c>
      <c r="B581">
        <v>45896</v>
      </c>
      <c r="C581" t="s">
        <v>1301</v>
      </c>
      <c r="D581" t="s">
        <v>1302</v>
      </c>
      <c r="E581" t="s">
        <v>1291</v>
      </c>
      <c r="F581" t="s">
        <v>211</v>
      </c>
    </row>
    <row r="582" spans="1:6" x14ac:dyDescent="0.25">
      <c r="A582" t="s">
        <v>1303</v>
      </c>
      <c r="B582">
        <v>45901</v>
      </c>
      <c r="C582" t="s">
        <v>1303</v>
      </c>
      <c r="D582" t="s">
        <v>1304</v>
      </c>
      <c r="E582" t="s">
        <v>1291</v>
      </c>
      <c r="F582" t="s">
        <v>211</v>
      </c>
    </row>
    <row r="583" spans="1:6" x14ac:dyDescent="0.25">
      <c r="A583" t="s">
        <v>1305</v>
      </c>
      <c r="B583">
        <v>45906</v>
      </c>
      <c r="C583" t="s">
        <v>1305</v>
      </c>
      <c r="D583" t="s">
        <v>1306</v>
      </c>
      <c r="E583" t="s">
        <v>1291</v>
      </c>
      <c r="F583" t="s">
        <v>211</v>
      </c>
    </row>
    <row r="584" spans="1:6" x14ac:dyDescent="0.25">
      <c r="A584" t="s">
        <v>1307</v>
      </c>
      <c r="B584">
        <v>45911</v>
      </c>
      <c r="C584" t="s">
        <v>1307</v>
      </c>
      <c r="D584" t="s">
        <v>1308</v>
      </c>
      <c r="E584" t="s">
        <v>1291</v>
      </c>
      <c r="F584" t="s">
        <v>211</v>
      </c>
    </row>
    <row r="585" spans="1:6" x14ac:dyDescent="0.25">
      <c r="A585" t="s">
        <v>1309</v>
      </c>
      <c r="B585">
        <v>45916</v>
      </c>
      <c r="C585" t="s">
        <v>1309</v>
      </c>
      <c r="D585" t="s">
        <v>1310</v>
      </c>
      <c r="E585" t="s">
        <v>1291</v>
      </c>
      <c r="F585" t="s">
        <v>211</v>
      </c>
    </row>
    <row r="586" spans="1:6" x14ac:dyDescent="0.25">
      <c r="A586" t="s">
        <v>1311</v>
      </c>
      <c r="B586">
        <v>45946</v>
      </c>
      <c r="C586" t="s">
        <v>1311</v>
      </c>
      <c r="D586" t="s">
        <v>1312</v>
      </c>
      <c r="E586" t="s">
        <v>1291</v>
      </c>
      <c r="F586" t="s">
        <v>211</v>
      </c>
    </row>
    <row r="587" spans="1:6" x14ac:dyDescent="0.25">
      <c r="A587" t="s">
        <v>1313</v>
      </c>
      <c r="B587">
        <v>45951</v>
      </c>
      <c r="C587" t="s">
        <v>1313</v>
      </c>
      <c r="D587" t="s">
        <v>1314</v>
      </c>
      <c r="E587" t="s">
        <v>1291</v>
      </c>
      <c r="F587" t="s">
        <v>211</v>
      </c>
    </row>
    <row r="588" spans="1:6" x14ac:dyDescent="0.25">
      <c r="A588" t="s">
        <v>1315</v>
      </c>
      <c r="B588">
        <v>45921</v>
      </c>
      <c r="C588" t="s">
        <v>1315</v>
      </c>
      <c r="D588" t="s">
        <v>1316</v>
      </c>
      <c r="E588" t="s">
        <v>1291</v>
      </c>
      <c r="F588" t="s">
        <v>211</v>
      </c>
    </row>
    <row r="589" spans="1:6" x14ac:dyDescent="0.25">
      <c r="A589" t="s">
        <v>1317</v>
      </c>
      <c r="B589">
        <v>45926</v>
      </c>
      <c r="C589" t="s">
        <v>1317</v>
      </c>
      <c r="D589" t="s">
        <v>1318</v>
      </c>
      <c r="E589" t="s">
        <v>1291</v>
      </c>
      <c r="F589" t="s">
        <v>211</v>
      </c>
    </row>
    <row r="590" spans="1:6" x14ac:dyDescent="0.25">
      <c r="A590" t="s">
        <v>1319</v>
      </c>
      <c r="B590">
        <v>45956</v>
      </c>
      <c r="C590" t="s">
        <v>1319</v>
      </c>
      <c r="D590" t="s">
        <v>1320</v>
      </c>
      <c r="E590" t="s">
        <v>1291</v>
      </c>
      <c r="F590" t="s">
        <v>211</v>
      </c>
    </row>
    <row r="591" spans="1:6" x14ac:dyDescent="0.25">
      <c r="A591" t="s">
        <v>1321</v>
      </c>
      <c r="B591">
        <v>45961</v>
      </c>
      <c r="C591" t="s">
        <v>1321</v>
      </c>
      <c r="D591" t="s">
        <v>1322</v>
      </c>
      <c r="E591" t="s">
        <v>1291</v>
      </c>
      <c r="F591" t="s">
        <v>211</v>
      </c>
    </row>
    <row r="592" spans="1:6" x14ac:dyDescent="0.25">
      <c r="A592" t="s">
        <v>1323</v>
      </c>
      <c r="B592">
        <v>45931</v>
      </c>
      <c r="C592" t="s">
        <v>1323</v>
      </c>
      <c r="D592" t="s">
        <v>1324</v>
      </c>
      <c r="E592" t="s">
        <v>1291</v>
      </c>
      <c r="F592" t="s">
        <v>211</v>
      </c>
    </row>
    <row r="593" spans="1:6" x14ac:dyDescent="0.25">
      <c r="A593" t="s">
        <v>1325</v>
      </c>
      <c r="B593">
        <v>45936</v>
      </c>
      <c r="C593" t="s">
        <v>1325</v>
      </c>
      <c r="D593" t="s">
        <v>1326</v>
      </c>
      <c r="E593" t="s">
        <v>1291</v>
      </c>
      <c r="F593" t="s">
        <v>211</v>
      </c>
    </row>
    <row r="594" spans="1:6" x14ac:dyDescent="0.25">
      <c r="A594" t="s">
        <v>1327</v>
      </c>
      <c r="B594">
        <v>45941</v>
      </c>
      <c r="C594" t="s">
        <v>1327</v>
      </c>
      <c r="D594" t="s">
        <v>1328</v>
      </c>
      <c r="E594" t="s">
        <v>1291</v>
      </c>
      <c r="F594" t="s">
        <v>211</v>
      </c>
    </row>
    <row r="595" spans="1:6" x14ac:dyDescent="0.25">
      <c r="A595" t="s">
        <v>1329</v>
      </c>
      <c r="B595">
        <v>45966</v>
      </c>
      <c r="C595" t="s">
        <v>1329</v>
      </c>
      <c r="D595" t="s">
        <v>1330</v>
      </c>
      <c r="E595" t="s">
        <v>1291</v>
      </c>
      <c r="F595" t="s">
        <v>211</v>
      </c>
    </row>
    <row r="596" spans="1:6" x14ac:dyDescent="0.25">
      <c r="A596" t="s">
        <v>1331</v>
      </c>
      <c r="B596">
        <v>45971</v>
      </c>
      <c r="C596" t="s">
        <v>1331</v>
      </c>
      <c r="D596" t="s">
        <v>1332</v>
      </c>
      <c r="E596" t="s">
        <v>1291</v>
      </c>
      <c r="F596" t="s">
        <v>211</v>
      </c>
    </row>
    <row r="597" spans="1:6" x14ac:dyDescent="0.25">
      <c r="A597" t="s">
        <v>1333</v>
      </c>
      <c r="B597">
        <v>45976</v>
      </c>
      <c r="C597" t="s">
        <v>1333</v>
      </c>
      <c r="D597" t="s">
        <v>1334</v>
      </c>
      <c r="E597" t="s">
        <v>1291</v>
      </c>
      <c r="F597" t="s">
        <v>211</v>
      </c>
    </row>
    <row r="598" spans="1:6" x14ac:dyDescent="0.25">
      <c r="A598" t="s">
        <v>1335</v>
      </c>
      <c r="B598">
        <v>45981</v>
      </c>
      <c r="C598" t="s">
        <v>1335</v>
      </c>
      <c r="D598" t="s">
        <v>1336</v>
      </c>
      <c r="E598" t="s">
        <v>1291</v>
      </c>
      <c r="F598" t="s">
        <v>211</v>
      </c>
    </row>
    <row r="599" spans="1:6" x14ac:dyDescent="0.25">
      <c r="A599" t="s">
        <v>1337</v>
      </c>
      <c r="B599">
        <v>45986</v>
      </c>
      <c r="C599" t="s">
        <v>1337</v>
      </c>
      <c r="D599" t="s">
        <v>1338</v>
      </c>
      <c r="E599" t="s">
        <v>1291</v>
      </c>
      <c r="F599" t="s">
        <v>211</v>
      </c>
    </row>
    <row r="600" spans="1:6" x14ac:dyDescent="0.25">
      <c r="A600" t="s">
        <v>1339</v>
      </c>
      <c r="B600">
        <v>45991</v>
      </c>
      <c r="C600" t="s">
        <v>1339</v>
      </c>
      <c r="D600" t="s">
        <v>1340</v>
      </c>
      <c r="E600" t="s">
        <v>1291</v>
      </c>
      <c r="F600" t="s">
        <v>211</v>
      </c>
    </row>
    <row r="601" spans="1:6" x14ac:dyDescent="0.25">
      <c r="A601" t="s">
        <v>1341</v>
      </c>
      <c r="B601">
        <v>45996</v>
      </c>
      <c r="C601" t="s">
        <v>1341</v>
      </c>
      <c r="D601" t="s">
        <v>1342</v>
      </c>
      <c r="E601" t="s">
        <v>1291</v>
      </c>
      <c r="F601" t="s">
        <v>211</v>
      </c>
    </row>
    <row r="602" spans="1:6" x14ac:dyDescent="0.25">
      <c r="A602" t="s">
        <v>1343</v>
      </c>
      <c r="B602">
        <v>46001</v>
      </c>
      <c r="C602" t="s">
        <v>1343</v>
      </c>
      <c r="D602" t="s">
        <v>1344</v>
      </c>
      <c r="E602" t="s">
        <v>1291</v>
      </c>
      <c r="F602" t="s">
        <v>211</v>
      </c>
    </row>
    <row r="603" spans="1:6" x14ac:dyDescent="0.25">
      <c r="A603" t="s">
        <v>1345</v>
      </c>
      <c r="B603">
        <v>46006</v>
      </c>
      <c r="C603" t="s">
        <v>1345</v>
      </c>
      <c r="D603" t="s">
        <v>1346</v>
      </c>
      <c r="E603" t="s">
        <v>1291</v>
      </c>
      <c r="F603" t="s">
        <v>211</v>
      </c>
    </row>
    <row r="604" spans="1:6" x14ac:dyDescent="0.25">
      <c r="A604" t="s">
        <v>1347</v>
      </c>
      <c r="B604">
        <v>46011</v>
      </c>
      <c r="C604" t="s">
        <v>1347</v>
      </c>
      <c r="D604" t="s">
        <v>1348</v>
      </c>
      <c r="E604" t="s">
        <v>1291</v>
      </c>
      <c r="F604" t="s">
        <v>211</v>
      </c>
    </row>
    <row r="605" spans="1:6" x14ac:dyDescent="0.25">
      <c r="A605" t="s">
        <v>1349</v>
      </c>
      <c r="B605">
        <v>46016</v>
      </c>
      <c r="C605" t="s">
        <v>1349</v>
      </c>
      <c r="D605" t="s">
        <v>1350</v>
      </c>
      <c r="E605" t="s">
        <v>1291</v>
      </c>
      <c r="F605" t="s">
        <v>211</v>
      </c>
    </row>
    <row r="606" spans="1:6" x14ac:dyDescent="0.25">
      <c r="A606" t="s">
        <v>1351</v>
      </c>
      <c r="B606">
        <v>46021</v>
      </c>
      <c r="C606" t="s">
        <v>1351</v>
      </c>
      <c r="D606" t="s">
        <v>1352</v>
      </c>
      <c r="E606" t="s">
        <v>1291</v>
      </c>
      <c r="F606" t="s">
        <v>211</v>
      </c>
    </row>
    <row r="607" spans="1:6" x14ac:dyDescent="0.25">
      <c r="A607" t="s">
        <v>1353</v>
      </c>
      <c r="B607">
        <v>46026</v>
      </c>
      <c r="C607" t="s">
        <v>1353</v>
      </c>
      <c r="D607" t="s">
        <v>1354</v>
      </c>
      <c r="E607" t="s">
        <v>1291</v>
      </c>
      <c r="F607" t="s">
        <v>211</v>
      </c>
    </row>
    <row r="608" spans="1:6" x14ac:dyDescent="0.25">
      <c r="A608" t="s">
        <v>1355</v>
      </c>
      <c r="B608">
        <v>46031</v>
      </c>
      <c r="C608" t="s">
        <v>1355</v>
      </c>
      <c r="D608" t="s">
        <v>1356</v>
      </c>
      <c r="E608" t="s">
        <v>1291</v>
      </c>
      <c r="F608" t="s">
        <v>211</v>
      </c>
    </row>
    <row r="609" spans="1:6" x14ac:dyDescent="0.25">
      <c r="A609" t="s">
        <v>1357</v>
      </c>
      <c r="B609">
        <v>46036</v>
      </c>
      <c r="C609" t="s">
        <v>1357</v>
      </c>
      <c r="D609" t="s">
        <v>1358</v>
      </c>
      <c r="E609" t="s">
        <v>1291</v>
      </c>
      <c r="F609" t="s">
        <v>211</v>
      </c>
    </row>
    <row r="610" spans="1:6" x14ac:dyDescent="0.25">
      <c r="A610" t="s">
        <v>1359</v>
      </c>
      <c r="B610">
        <v>46041</v>
      </c>
      <c r="C610" t="s">
        <v>1359</v>
      </c>
      <c r="D610" t="s">
        <v>1360</v>
      </c>
      <c r="E610" t="s">
        <v>1291</v>
      </c>
      <c r="F610" t="s">
        <v>211</v>
      </c>
    </row>
    <row r="611" spans="1:6" x14ac:dyDescent="0.25">
      <c r="A611" t="s">
        <v>1361</v>
      </c>
      <c r="B611">
        <v>46071</v>
      </c>
      <c r="C611" t="s">
        <v>1361</v>
      </c>
      <c r="D611" t="s">
        <v>1362</v>
      </c>
      <c r="E611" t="s">
        <v>1291</v>
      </c>
      <c r="F611" t="s">
        <v>211</v>
      </c>
    </row>
    <row r="612" spans="1:6" x14ac:dyDescent="0.25">
      <c r="A612" t="s">
        <v>1363</v>
      </c>
      <c r="B612">
        <v>46076</v>
      </c>
      <c r="C612" t="s">
        <v>1363</v>
      </c>
      <c r="D612" t="s">
        <v>1364</v>
      </c>
      <c r="E612" t="s">
        <v>1291</v>
      </c>
      <c r="F612" t="s">
        <v>211</v>
      </c>
    </row>
    <row r="613" spans="1:6" x14ac:dyDescent="0.25">
      <c r="A613" t="s">
        <v>1365</v>
      </c>
      <c r="B613">
        <v>46081</v>
      </c>
      <c r="C613" t="s">
        <v>1365</v>
      </c>
      <c r="D613" t="s">
        <v>1366</v>
      </c>
      <c r="E613" t="s">
        <v>1291</v>
      </c>
      <c r="F613" t="s">
        <v>211</v>
      </c>
    </row>
    <row r="614" spans="1:6" x14ac:dyDescent="0.25">
      <c r="A614" t="s">
        <v>1367</v>
      </c>
      <c r="B614">
        <v>46086</v>
      </c>
      <c r="C614" t="s">
        <v>1367</v>
      </c>
      <c r="D614" t="s">
        <v>1368</v>
      </c>
      <c r="E614" t="s">
        <v>1291</v>
      </c>
      <c r="F614" t="s">
        <v>211</v>
      </c>
    </row>
    <row r="615" spans="1:6" x14ac:dyDescent="0.25">
      <c r="A615" t="s">
        <v>1369</v>
      </c>
      <c r="B615">
        <v>46091</v>
      </c>
      <c r="C615" t="s">
        <v>1369</v>
      </c>
      <c r="D615" t="s">
        <v>1370</v>
      </c>
      <c r="E615" t="s">
        <v>1291</v>
      </c>
      <c r="F615" t="s">
        <v>211</v>
      </c>
    </row>
    <row r="616" spans="1:6" x14ac:dyDescent="0.25">
      <c r="A616" t="s">
        <v>1371</v>
      </c>
      <c r="B616">
        <v>46096</v>
      </c>
      <c r="C616" t="s">
        <v>1371</v>
      </c>
      <c r="D616" t="s">
        <v>1372</v>
      </c>
      <c r="E616" t="s">
        <v>1291</v>
      </c>
      <c r="F616" t="s">
        <v>211</v>
      </c>
    </row>
    <row r="617" spans="1:6" x14ac:dyDescent="0.25">
      <c r="A617" t="s">
        <v>1373</v>
      </c>
      <c r="B617">
        <v>46101</v>
      </c>
      <c r="C617" t="s">
        <v>1373</v>
      </c>
      <c r="D617" t="s">
        <v>1374</v>
      </c>
      <c r="E617" t="s">
        <v>1291</v>
      </c>
      <c r="F617" t="s">
        <v>211</v>
      </c>
    </row>
    <row r="618" spans="1:6" x14ac:dyDescent="0.25">
      <c r="A618" t="s">
        <v>1375</v>
      </c>
      <c r="B618">
        <v>46106</v>
      </c>
      <c r="C618" t="s">
        <v>1375</v>
      </c>
      <c r="D618" t="s">
        <v>1376</v>
      </c>
      <c r="E618" t="s">
        <v>1291</v>
      </c>
      <c r="F618" t="s">
        <v>211</v>
      </c>
    </row>
    <row r="619" spans="1:6" x14ac:dyDescent="0.25">
      <c r="A619" t="s">
        <v>1377</v>
      </c>
      <c r="B619">
        <v>46111</v>
      </c>
      <c r="C619" t="s">
        <v>1377</v>
      </c>
      <c r="D619" t="s">
        <v>1378</v>
      </c>
      <c r="E619" t="s">
        <v>1291</v>
      </c>
      <c r="F619" t="s">
        <v>211</v>
      </c>
    </row>
    <row r="620" spans="1:6" x14ac:dyDescent="0.25">
      <c r="A620" t="s">
        <v>1379</v>
      </c>
      <c r="B620">
        <v>46116</v>
      </c>
      <c r="C620" t="s">
        <v>1379</v>
      </c>
      <c r="D620" t="s">
        <v>1380</v>
      </c>
      <c r="E620" t="s">
        <v>1291</v>
      </c>
      <c r="F620" t="s">
        <v>211</v>
      </c>
    </row>
    <row r="621" spans="1:6" x14ac:dyDescent="0.25">
      <c r="A621" t="s">
        <v>1381</v>
      </c>
      <c r="B621">
        <v>46146</v>
      </c>
      <c r="C621" t="s">
        <v>1381</v>
      </c>
      <c r="D621" t="s">
        <v>1382</v>
      </c>
      <c r="E621" t="s">
        <v>1291</v>
      </c>
      <c r="F621" t="s">
        <v>211</v>
      </c>
    </row>
    <row r="622" spans="1:6" x14ac:dyDescent="0.25">
      <c r="A622" t="s">
        <v>1383</v>
      </c>
      <c r="B622">
        <v>46151</v>
      </c>
      <c r="C622" t="s">
        <v>1383</v>
      </c>
      <c r="D622" t="s">
        <v>1384</v>
      </c>
      <c r="E622" t="s">
        <v>1291</v>
      </c>
      <c r="F622" t="s">
        <v>211</v>
      </c>
    </row>
    <row r="623" spans="1:6" x14ac:dyDescent="0.25">
      <c r="A623" t="s">
        <v>1385</v>
      </c>
      <c r="B623">
        <v>46156</v>
      </c>
      <c r="C623" t="s">
        <v>1385</v>
      </c>
      <c r="D623" t="s">
        <v>1386</v>
      </c>
      <c r="E623" t="s">
        <v>1291</v>
      </c>
      <c r="F623" t="s">
        <v>211</v>
      </c>
    </row>
    <row r="624" spans="1:6" x14ac:dyDescent="0.25">
      <c r="A624" t="s">
        <v>1387</v>
      </c>
      <c r="B624">
        <v>46161</v>
      </c>
      <c r="C624" t="s">
        <v>1387</v>
      </c>
      <c r="D624" t="s">
        <v>1388</v>
      </c>
      <c r="E624" t="s">
        <v>1291</v>
      </c>
      <c r="F624" t="s">
        <v>211</v>
      </c>
    </row>
    <row r="625" spans="1:6" x14ac:dyDescent="0.25">
      <c r="A625" t="s">
        <v>1389</v>
      </c>
      <c r="B625">
        <v>46166</v>
      </c>
      <c r="C625" t="s">
        <v>1389</v>
      </c>
      <c r="D625" t="s">
        <v>1390</v>
      </c>
      <c r="E625" t="s">
        <v>1291</v>
      </c>
      <c r="F625" t="s">
        <v>211</v>
      </c>
    </row>
    <row r="626" spans="1:6" x14ac:dyDescent="0.25">
      <c r="A626" t="s">
        <v>1391</v>
      </c>
      <c r="B626">
        <v>46171</v>
      </c>
      <c r="C626" t="s">
        <v>1391</v>
      </c>
      <c r="D626" t="s">
        <v>1392</v>
      </c>
      <c r="E626" t="s">
        <v>1291</v>
      </c>
      <c r="F626" t="s">
        <v>211</v>
      </c>
    </row>
    <row r="627" spans="1:6" x14ac:dyDescent="0.25">
      <c r="A627" t="s">
        <v>1393</v>
      </c>
      <c r="B627">
        <v>46176</v>
      </c>
      <c r="C627" t="s">
        <v>1393</v>
      </c>
      <c r="D627" t="s">
        <v>1394</v>
      </c>
      <c r="E627" t="s">
        <v>1291</v>
      </c>
      <c r="F627" t="s">
        <v>211</v>
      </c>
    </row>
    <row r="628" spans="1:6" x14ac:dyDescent="0.25">
      <c r="A628" t="s">
        <v>1395</v>
      </c>
      <c r="B628">
        <v>46181</v>
      </c>
      <c r="C628" t="s">
        <v>1395</v>
      </c>
      <c r="D628" t="s">
        <v>1396</v>
      </c>
      <c r="E628" t="s">
        <v>1291</v>
      </c>
      <c r="F628" t="s">
        <v>211</v>
      </c>
    </row>
    <row r="629" spans="1:6" x14ac:dyDescent="0.25">
      <c r="A629" t="s">
        <v>1397</v>
      </c>
      <c r="B629">
        <v>46186</v>
      </c>
      <c r="C629" t="s">
        <v>1397</v>
      </c>
      <c r="D629" t="s">
        <v>1398</v>
      </c>
      <c r="E629" t="s">
        <v>1291</v>
      </c>
      <c r="F629" t="s">
        <v>211</v>
      </c>
    </row>
    <row r="630" spans="1:6" x14ac:dyDescent="0.25">
      <c r="A630" t="s">
        <v>1399</v>
      </c>
      <c r="B630">
        <v>46191</v>
      </c>
      <c r="C630" t="s">
        <v>1399</v>
      </c>
      <c r="D630" t="s">
        <v>1400</v>
      </c>
      <c r="E630" t="s">
        <v>1291</v>
      </c>
      <c r="F630" t="s">
        <v>211</v>
      </c>
    </row>
    <row r="631" spans="1:6" x14ac:dyDescent="0.25">
      <c r="A631" t="s">
        <v>1401</v>
      </c>
      <c r="B631">
        <v>46046</v>
      </c>
      <c r="C631" t="s">
        <v>1401</v>
      </c>
      <c r="D631" t="s">
        <v>1402</v>
      </c>
      <c r="E631" t="s">
        <v>1291</v>
      </c>
      <c r="F631" t="s">
        <v>211</v>
      </c>
    </row>
    <row r="632" spans="1:6" x14ac:dyDescent="0.25">
      <c r="A632" t="s">
        <v>1403</v>
      </c>
      <c r="B632">
        <v>46051</v>
      </c>
      <c r="C632" t="s">
        <v>1403</v>
      </c>
      <c r="D632" t="s">
        <v>1404</v>
      </c>
      <c r="E632" t="s">
        <v>1291</v>
      </c>
      <c r="F632" t="s">
        <v>211</v>
      </c>
    </row>
    <row r="633" spans="1:6" x14ac:dyDescent="0.25">
      <c r="A633" t="s">
        <v>1405</v>
      </c>
      <c r="B633">
        <v>46056</v>
      </c>
      <c r="C633" t="s">
        <v>1405</v>
      </c>
      <c r="D633" t="s">
        <v>1406</v>
      </c>
      <c r="E633" t="s">
        <v>1291</v>
      </c>
      <c r="F633" t="s">
        <v>211</v>
      </c>
    </row>
    <row r="634" spans="1:6" x14ac:dyDescent="0.25">
      <c r="A634" t="s">
        <v>1407</v>
      </c>
      <c r="B634">
        <v>46061</v>
      </c>
      <c r="C634" t="s">
        <v>1407</v>
      </c>
      <c r="D634" t="s">
        <v>1408</v>
      </c>
      <c r="E634" t="s">
        <v>1291</v>
      </c>
      <c r="F634" t="s">
        <v>211</v>
      </c>
    </row>
    <row r="635" spans="1:6" x14ac:dyDescent="0.25">
      <c r="A635" t="s">
        <v>1409</v>
      </c>
      <c r="B635">
        <v>46066</v>
      </c>
      <c r="C635" t="s">
        <v>1409</v>
      </c>
      <c r="D635" t="s">
        <v>1410</v>
      </c>
      <c r="E635" t="s">
        <v>1291</v>
      </c>
      <c r="F635" t="s">
        <v>211</v>
      </c>
    </row>
    <row r="636" spans="1:6" x14ac:dyDescent="0.25">
      <c r="A636" t="s">
        <v>1411</v>
      </c>
      <c r="B636">
        <v>46121</v>
      </c>
      <c r="C636" t="s">
        <v>1411</v>
      </c>
      <c r="D636" t="s">
        <v>1412</v>
      </c>
      <c r="E636" t="s">
        <v>1291</v>
      </c>
      <c r="F636" t="s">
        <v>211</v>
      </c>
    </row>
    <row r="637" spans="1:6" x14ac:dyDescent="0.25">
      <c r="A637" t="s">
        <v>1413</v>
      </c>
      <c r="B637">
        <v>46126</v>
      </c>
      <c r="C637" t="s">
        <v>1413</v>
      </c>
      <c r="D637" t="s">
        <v>1414</v>
      </c>
      <c r="E637" t="s">
        <v>1291</v>
      </c>
      <c r="F637" t="s">
        <v>211</v>
      </c>
    </row>
    <row r="638" spans="1:6" x14ac:dyDescent="0.25">
      <c r="A638" t="s">
        <v>1415</v>
      </c>
      <c r="B638">
        <v>46131</v>
      </c>
      <c r="C638" t="s">
        <v>1415</v>
      </c>
      <c r="D638" t="s">
        <v>1416</v>
      </c>
      <c r="E638" t="s">
        <v>1291</v>
      </c>
      <c r="F638" t="s">
        <v>211</v>
      </c>
    </row>
    <row r="639" spans="1:6" x14ac:dyDescent="0.25">
      <c r="A639" t="s">
        <v>1417</v>
      </c>
      <c r="B639">
        <v>46136</v>
      </c>
      <c r="C639" t="s">
        <v>1417</v>
      </c>
      <c r="D639" t="s">
        <v>1418</v>
      </c>
      <c r="E639" t="s">
        <v>1291</v>
      </c>
      <c r="F639" t="s">
        <v>211</v>
      </c>
    </row>
    <row r="640" spans="1:6" x14ac:dyDescent="0.25">
      <c r="A640" t="s">
        <v>1419</v>
      </c>
      <c r="B640">
        <v>46141</v>
      </c>
      <c r="C640" t="s">
        <v>1419</v>
      </c>
      <c r="D640" t="s">
        <v>1420</v>
      </c>
      <c r="E640" t="s">
        <v>1291</v>
      </c>
      <c r="F640" t="s">
        <v>211</v>
      </c>
    </row>
    <row r="641" spans="1:6" x14ac:dyDescent="0.25">
      <c r="A641" t="s">
        <v>1421</v>
      </c>
      <c r="B641">
        <v>46196</v>
      </c>
      <c r="C641" t="s">
        <v>1421</v>
      </c>
      <c r="D641" t="s">
        <v>1422</v>
      </c>
      <c r="E641" t="s">
        <v>1291</v>
      </c>
      <c r="F641" t="s">
        <v>211</v>
      </c>
    </row>
    <row r="642" spans="1:6" x14ac:dyDescent="0.25">
      <c r="A642" t="s">
        <v>1423</v>
      </c>
      <c r="B642">
        <v>46201</v>
      </c>
      <c r="C642" t="s">
        <v>1423</v>
      </c>
      <c r="D642" t="s">
        <v>1424</v>
      </c>
      <c r="E642" t="s">
        <v>1291</v>
      </c>
      <c r="F642" t="s">
        <v>211</v>
      </c>
    </row>
    <row r="643" spans="1:6" x14ac:dyDescent="0.25">
      <c r="A643" t="s">
        <v>1425</v>
      </c>
      <c r="B643">
        <v>46206</v>
      </c>
      <c r="C643" t="s">
        <v>1425</v>
      </c>
      <c r="D643" t="s">
        <v>1426</v>
      </c>
      <c r="E643" t="s">
        <v>1291</v>
      </c>
      <c r="F643" t="s">
        <v>211</v>
      </c>
    </row>
    <row r="644" spans="1:6" x14ac:dyDescent="0.25">
      <c r="A644" t="s">
        <v>1427</v>
      </c>
      <c r="B644">
        <v>46211</v>
      </c>
      <c r="C644" t="s">
        <v>1427</v>
      </c>
      <c r="D644" t="s">
        <v>1428</v>
      </c>
      <c r="E644" t="s">
        <v>1291</v>
      </c>
      <c r="F644" t="s">
        <v>211</v>
      </c>
    </row>
    <row r="645" spans="1:6" x14ac:dyDescent="0.25">
      <c r="A645" t="s">
        <v>1429</v>
      </c>
      <c r="B645">
        <v>46216</v>
      </c>
      <c r="C645" t="s">
        <v>1429</v>
      </c>
      <c r="D645" t="s">
        <v>1430</v>
      </c>
      <c r="E645" t="s">
        <v>1291</v>
      </c>
      <c r="F645" t="s">
        <v>211</v>
      </c>
    </row>
    <row r="646" spans="1:6" x14ac:dyDescent="0.25">
      <c r="A646" t="s">
        <v>1431</v>
      </c>
      <c r="B646">
        <v>46221</v>
      </c>
      <c r="C646" t="s">
        <v>1431</v>
      </c>
      <c r="D646" t="s">
        <v>1432</v>
      </c>
      <c r="E646" t="s">
        <v>1291</v>
      </c>
      <c r="F646" t="s">
        <v>211</v>
      </c>
    </row>
    <row r="647" spans="1:6" x14ac:dyDescent="0.25">
      <c r="A647" t="s">
        <v>1433</v>
      </c>
      <c r="B647">
        <v>46226</v>
      </c>
      <c r="C647" t="s">
        <v>1433</v>
      </c>
      <c r="D647" t="s">
        <v>1434</v>
      </c>
      <c r="E647" t="s">
        <v>1291</v>
      </c>
      <c r="F647" t="s">
        <v>211</v>
      </c>
    </row>
    <row r="648" spans="1:6" x14ac:dyDescent="0.25">
      <c r="A648" t="s">
        <v>1435</v>
      </c>
      <c r="B648">
        <v>46231</v>
      </c>
      <c r="C648" t="s">
        <v>1435</v>
      </c>
      <c r="D648" t="s">
        <v>1436</v>
      </c>
      <c r="E648" t="s">
        <v>1291</v>
      </c>
      <c r="F648" t="s">
        <v>211</v>
      </c>
    </row>
    <row r="649" spans="1:6" x14ac:dyDescent="0.25">
      <c r="A649" t="s">
        <v>1437</v>
      </c>
      <c r="B649">
        <v>46236</v>
      </c>
      <c r="C649" t="s">
        <v>1437</v>
      </c>
      <c r="D649" t="s">
        <v>1438</v>
      </c>
      <c r="E649" t="s">
        <v>1291</v>
      </c>
      <c r="F649" t="s">
        <v>211</v>
      </c>
    </row>
    <row r="650" spans="1:6" x14ac:dyDescent="0.25">
      <c r="A650" t="s">
        <v>1439</v>
      </c>
      <c r="B650">
        <v>46241</v>
      </c>
      <c r="C650" t="s">
        <v>1439</v>
      </c>
      <c r="D650" t="s">
        <v>1440</v>
      </c>
      <c r="E650" t="s">
        <v>1291</v>
      </c>
      <c r="F650" t="s">
        <v>211</v>
      </c>
    </row>
    <row r="651" spans="1:6" x14ac:dyDescent="0.25">
      <c r="A651" t="s">
        <v>1441</v>
      </c>
      <c r="B651">
        <v>46246</v>
      </c>
      <c r="C651" t="s">
        <v>1441</v>
      </c>
      <c r="D651" t="s">
        <v>1442</v>
      </c>
      <c r="E651" t="s">
        <v>1291</v>
      </c>
      <c r="F651" t="s">
        <v>211</v>
      </c>
    </row>
    <row r="652" spans="1:6" x14ac:dyDescent="0.25">
      <c r="A652" t="s">
        <v>1443</v>
      </c>
      <c r="B652">
        <v>46251</v>
      </c>
      <c r="C652" t="s">
        <v>1443</v>
      </c>
      <c r="D652" t="s">
        <v>1444</v>
      </c>
      <c r="E652" t="s">
        <v>1291</v>
      </c>
      <c r="F652" t="s">
        <v>211</v>
      </c>
    </row>
    <row r="653" spans="1:6" x14ac:dyDescent="0.25">
      <c r="A653" t="s">
        <v>1445</v>
      </c>
      <c r="B653">
        <v>46256</v>
      </c>
      <c r="C653" t="s">
        <v>1445</v>
      </c>
      <c r="D653" t="s">
        <v>1446</v>
      </c>
      <c r="E653" t="s">
        <v>1291</v>
      </c>
      <c r="F653" t="s">
        <v>211</v>
      </c>
    </row>
    <row r="654" spans="1:6" x14ac:dyDescent="0.25">
      <c r="A654" t="s">
        <v>1447</v>
      </c>
      <c r="B654">
        <v>46261</v>
      </c>
      <c r="C654" t="s">
        <v>1447</v>
      </c>
      <c r="D654" t="s">
        <v>1448</v>
      </c>
      <c r="E654" t="s">
        <v>1291</v>
      </c>
      <c r="F654" t="s">
        <v>211</v>
      </c>
    </row>
    <row r="655" spans="1:6" x14ac:dyDescent="0.25">
      <c r="A655" t="s">
        <v>1449</v>
      </c>
      <c r="B655">
        <v>46266</v>
      </c>
      <c r="C655" t="s">
        <v>1449</v>
      </c>
      <c r="D655" t="s">
        <v>1450</v>
      </c>
      <c r="E655" t="s">
        <v>1291</v>
      </c>
      <c r="F655" t="s">
        <v>211</v>
      </c>
    </row>
    <row r="656" spans="1:6" x14ac:dyDescent="0.25">
      <c r="A656" t="s">
        <v>1451</v>
      </c>
      <c r="B656">
        <v>46271</v>
      </c>
      <c r="C656" t="s">
        <v>1451</v>
      </c>
      <c r="D656" t="s">
        <v>1452</v>
      </c>
      <c r="E656" t="s">
        <v>1291</v>
      </c>
      <c r="F656" t="s">
        <v>211</v>
      </c>
    </row>
    <row r="657" spans="1:6" x14ac:dyDescent="0.25">
      <c r="A657" t="s">
        <v>1453</v>
      </c>
      <c r="B657">
        <v>46276</v>
      </c>
      <c r="C657" t="s">
        <v>1453</v>
      </c>
      <c r="D657" t="s">
        <v>1454</v>
      </c>
      <c r="E657" t="s">
        <v>1291</v>
      </c>
      <c r="F657" t="s">
        <v>211</v>
      </c>
    </row>
    <row r="658" spans="1:6" x14ac:dyDescent="0.25">
      <c r="A658" t="s">
        <v>1455</v>
      </c>
      <c r="B658">
        <v>46281</v>
      </c>
      <c r="C658" t="s">
        <v>1455</v>
      </c>
      <c r="D658" t="s">
        <v>1456</v>
      </c>
      <c r="E658" t="s">
        <v>1291</v>
      </c>
      <c r="F658" t="s">
        <v>211</v>
      </c>
    </row>
    <row r="659" spans="1:6" x14ac:dyDescent="0.25">
      <c r="A659" t="s">
        <v>1457</v>
      </c>
      <c r="B659">
        <v>46296</v>
      </c>
      <c r="C659" t="s">
        <v>1457</v>
      </c>
      <c r="D659" t="s">
        <v>1458</v>
      </c>
      <c r="E659" t="s">
        <v>1291</v>
      </c>
      <c r="F659" t="s">
        <v>211</v>
      </c>
    </row>
    <row r="660" spans="1:6" x14ac:dyDescent="0.25">
      <c r="A660" t="s">
        <v>1459</v>
      </c>
      <c r="B660">
        <v>46301</v>
      </c>
      <c r="C660" t="s">
        <v>1459</v>
      </c>
      <c r="D660" t="s">
        <v>1460</v>
      </c>
      <c r="E660" t="s">
        <v>1291</v>
      </c>
      <c r="F660" t="s">
        <v>211</v>
      </c>
    </row>
    <row r="661" spans="1:6" x14ac:dyDescent="0.25">
      <c r="A661" t="s">
        <v>1461</v>
      </c>
      <c r="B661">
        <v>46306</v>
      </c>
      <c r="C661" t="s">
        <v>1461</v>
      </c>
      <c r="D661" t="s">
        <v>1462</v>
      </c>
      <c r="E661" t="s">
        <v>1291</v>
      </c>
      <c r="F661" t="s">
        <v>211</v>
      </c>
    </row>
    <row r="662" spans="1:6" x14ac:dyDescent="0.25">
      <c r="A662" t="s">
        <v>1463</v>
      </c>
      <c r="B662">
        <v>46286</v>
      </c>
      <c r="C662" t="s">
        <v>1463</v>
      </c>
      <c r="D662" t="s">
        <v>1464</v>
      </c>
      <c r="E662" t="s">
        <v>1291</v>
      </c>
      <c r="F662" t="s">
        <v>211</v>
      </c>
    </row>
    <row r="663" spans="1:6" x14ac:dyDescent="0.25">
      <c r="A663" t="s">
        <v>1465</v>
      </c>
      <c r="B663">
        <v>46291</v>
      </c>
      <c r="C663" t="s">
        <v>1465</v>
      </c>
      <c r="D663" t="s">
        <v>1466</v>
      </c>
      <c r="E663" t="s">
        <v>1291</v>
      </c>
      <c r="F663" t="s">
        <v>211</v>
      </c>
    </row>
    <row r="664" spans="1:6" x14ac:dyDescent="0.25">
      <c r="A664" t="s">
        <v>1467</v>
      </c>
      <c r="B664">
        <v>46311</v>
      </c>
      <c r="C664" t="s">
        <v>1467</v>
      </c>
      <c r="D664" t="s">
        <v>1468</v>
      </c>
      <c r="E664" t="s">
        <v>1291</v>
      </c>
      <c r="F664" t="s">
        <v>211</v>
      </c>
    </row>
    <row r="665" spans="1:6" x14ac:dyDescent="0.25">
      <c r="A665" t="s">
        <v>1469</v>
      </c>
      <c r="B665">
        <v>46316</v>
      </c>
      <c r="C665" t="s">
        <v>1469</v>
      </c>
      <c r="D665" t="s">
        <v>1470</v>
      </c>
      <c r="E665" t="s">
        <v>1291</v>
      </c>
      <c r="F665" t="s">
        <v>211</v>
      </c>
    </row>
    <row r="666" spans="1:6" x14ac:dyDescent="0.25">
      <c r="A666" t="s">
        <v>1471</v>
      </c>
      <c r="B666">
        <v>46321</v>
      </c>
      <c r="C666" t="s">
        <v>1471</v>
      </c>
      <c r="D666" t="s">
        <v>1472</v>
      </c>
      <c r="E666" t="s">
        <v>1291</v>
      </c>
      <c r="F666" t="s">
        <v>211</v>
      </c>
    </row>
    <row r="667" spans="1:6" x14ac:dyDescent="0.25">
      <c r="A667" t="s">
        <v>1473</v>
      </c>
      <c r="B667">
        <v>46326</v>
      </c>
      <c r="C667" t="s">
        <v>1473</v>
      </c>
      <c r="D667" t="s">
        <v>1474</v>
      </c>
      <c r="E667" t="s">
        <v>1291</v>
      </c>
      <c r="F667" t="s">
        <v>211</v>
      </c>
    </row>
    <row r="668" spans="1:6" x14ac:dyDescent="0.25">
      <c r="A668" t="s">
        <v>1475</v>
      </c>
      <c r="B668">
        <v>46331</v>
      </c>
      <c r="C668" t="s">
        <v>1475</v>
      </c>
      <c r="D668" t="s">
        <v>1476</v>
      </c>
      <c r="E668" t="s">
        <v>1291</v>
      </c>
      <c r="F668" t="s">
        <v>211</v>
      </c>
    </row>
    <row r="669" spans="1:6" x14ac:dyDescent="0.25">
      <c r="A669" t="s">
        <v>1477</v>
      </c>
      <c r="B669">
        <v>46336</v>
      </c>
      <c r="C669" t="s">
        <v>1477</v>
      </c>
      <c r="D669" t="s">
        <v>1478</v>
      </c>
      <c r="E669" t="s">
        <v>1291</v>
      </c>
      <c r="F669" t="s">
        <v>211</v>
      </c>
    </row>
    <row r="670" spans="1:6" x14ac:dyDescent="0.25">
      <c r="A670" t="s">
        <v>1479</v>
      </c>
      <c r="B670">
        <v>46341</v>
      </c>
      <c r="C670" t="s">
        <v>1479</v>
      </c>
      <c r="D670" t="s">
        <v>1480</v>
      </c>
      <c r="E670" t="s">
        <v>1291</v>
      </c>
      <c r="F670" t="s">
        <v>211</v>
      </c>
    </row>
    <row r="671" spans="1:6" x14ac:dyDescent="0.25">
      <c r="A671" t="s">
        <v>1481</v>
      </c>
      <c r="B671">
        <v>46346</v>
      </c>
      <c r="C671" t="s">
        <v>1481</v>
      </c>
      <c r="D671" t="s">
        <v>1482</v>
      </c>
      <c r="E671" t="s">
        <v>1291</v>
      </c>
      <c r="F671" t="s">
        <v>211</v>
      </c>
    </row>
    <row r="672" spans="1:6" x14ac:dyDescent="0.25">
      <c r="A672" t="s">
        <v>1483</v>
      </c>
      <c r="B672">
        <v>46351</v>
      </c>
      <c r="C672" t="s">
        <v>1483</v>
      </c>
      <c r="D672" t="s">
        <v>1484</v>
      </c>
      <c r="E672" t="s">
        <v>1291</v>
      </c>
      <c r="F672" t="s">
        <v>211</v>
      </c>
    </row>
    <row r="673" spans="1:6" x14ac:dyDescent="0.25">
      <c r="A673" t="s">
        <v>1485</v>
      </c>
      <c r="B673">
        <v>46356</v>
      </c>
      <c r="C673" t="s">
        <v>1485</v>
      </c>
      <c r="D673" t="s">
        <v>1486</v>
      </c>
      <c r="E673" t="s">
        <v>1291</v>
      </c>
      <c r="F673" t="s">
        <v>211</v>
      </c>
    </row>
    <row r="674" spans="1:6" x14ac:dyDescent="0.25">
      <c r="A674" t="s">
        <v>1487</v>
      </c>
      <c r="B674">
        <v>46361</v>
      </c>
      <c r="C674" t="s">
        <v>1487</v>
      </c>
      <c r="D674" t="s">
        <v>1488</v>
      </c>
      <c r="E674" t="s">
        <v>1291</v>
      </c>
      <c r="F674" t="s">
        <v>211</v>
      </c>
    </row>
    <row r="675" spans="1:6" x14ac:dyDescent="0.25">
      <c r="A675" t="s">
        <v>1489</v>
      </c>
      <c r="B675">
        <v>46366</v>
      </c>
      <c r="C675" t="s">
        <v>1489</v>
      </c>
      <c r="D675" t="s">
        <v>1490</v>
      </c>
      <c r="E675" t="s">
        <v>1291</v>
      </c>
      <c r="F675" t="s">
        <v>211</v>
      </c>
    </row>
    <row r="676" spans="1:6" x14ac:dyDescent="0.25">
      <c r="A676" t="s">
        <v>1491</v>
      </c>
      <c r="B676">
        <v>46381</v>
      </c>
      <c r="C676" t="s">
        <v>1491</v>
      </c>
      <c r="D676" t="s">
        <v>1492</v>
      </c>
      <c r="E676" t="s">
        <v>1493</v>
      </c>
      <c r="F676" t="s">
        <v>211</v>
      </c>
    </row>
    <row r="677" spans="1:6" x14ac:dyDescent="0.25">
      <c r="A677" t="s">
        <v>1494</v>
      </c>
      <c r="B677">
        <v>46386</v>
      </c>
      <c r="C677" t="s">
        <v>1494</v>
      </c>
      <c r="D677" t="s">
        <v>1495</v>
      </c>
      <c r="E677" t="s">
        <v>1493</v>
      </c>
      <c r="F677" t="s">
        <v>211</v>
      </c>
    </row>
    <row r="678" spans="1:6" x14ac:dyDescent="0.25">
      <c r="A678" t="s">
        <v>1496</v>
      </c>
      <c r="B678">
        <v>46391</v>
      </c>
      <c r="C678" t="s">
        <v>1496</v>
      </c>
      <c r="D678" t="s">
        <v>1497</v>
      </c>
      <c r="E678" t="s">
        <v>1493</v>
      </c>
      <c r="F678" t="s">
        <v>211</v>
      </c>
    </row>
    <row r="679" spans="1:6" x14ac:dyDescent="0.25">
      <c r="A679" t="s">
        <v>1498</v>
      </c>
      <c r="B679">
        <v>46396</v>
      </c>
      <c r="C679" t="s">
        <v>1498</v>
      </c>
      <c r="D679" t="s">
        <v>1499</v>
      </c>
      <c r="E679" t="s">
        <v>1493</v>
      </c>
      <c r="F679" t="s">
        <v>211</v>
      </c>
    </row>
    <row r="680" spans="1:6" x14ac:dyDescent="0.25">
      <c r="A680" t="s">
        <v>1500</v>
      </c>
      <c r="B680">
        <v>46401</v>
      </c>
      <c r="C680" t="s">
        <v>1500</v>
      </c>
      <c r="D680" t="s">
        <v>1501</v>
      </c>
      <c r="E680" t="s">
        <v>1493</v>
      </c>
      <c r="F680" t="s">
        <v>211</v>
      </c>
    </row>
    <row r="681" spans="1:6" x14ac:dyDescent="0.25">
      <c r="A681" t="s">
        <v>1502</v>
      </c>
      <c r="B681">
        <v>46406</v>
      </c>
      <c r="C681" t="s">
        <v>1502</v>
      </c>
      <c r="D681" t="s">
        <v>1503</v>
      </c>
      <c r="E681" t="s">
        <v>1493</v>
      </c>
      <c r="F681" t="s">
        <v>211</v>
      </c>
    </row>
    <row r="682" spans="1:6" x14ac:dyDescent="0.25">
      <c r="A682" t="s">
        <v>1504</v>
      </c>
      <c r="B682">
        <v>46411</v>
      </c>
      <c r="C682" t="s">
        <v>1504</v>
      </c>
      <c r="D682" t="s">
        <v>1505</v>
      </c>
      <c r="E682" t="s">
        <v>1493</v>
      </c>
      <c r="F682" t="s">
        <v>211</v>
      </c>
    </row>
    <row r="683" spans="1:6" x14ac:dyDescent="0.25">
      <c r="A683" t="s">
        <v>1506</v>
      </c>
      <c r="B683">
        <v>46416</v>
      </c>
      <c r="C683" t="s">
        <v>1506</v>
      </c>
      <c r="D683" t="s">
        <v>1507</v>
      </c>
      <c r="E683" t="s">
        <v>1493</v>
      </c>
      <c r="F683" t="s">
        <v>211</v>
      </c>
    </row>
    <row r="684" spans="1:6" x14ac:dyDescent="0.25">
      <c r="A684" t="s">
        <v>1508</v>
      </c>
      <c r="B684">
        <v>46421</v>
      </c>
      <c r="C684" t="s">
        <v>1508</v>
      </c>
      <c r="D684" t="s">
        <v>1509</v>
      </c>
      <c r="E684" t="s">
        <v>1493</v>
      </c>
      <c r="F684" t="s">
        <v>211</v>
      </c>
    </row>
    <row r="685" spans="1:6" x14ac:dyDescent="0.25">
      <c r="A685" t="s">
        <v>1510</v>
      </c>
      <c r="B685">
        <v>46426</v>
      </c>
      <c r="C685" t="s">
        <v>1510</v>
      </c>
      <c r="D685" t="s">
        <v>1511</v>
      </c>
      <c r="E685" t="s">
        <v>1493</v>
      </c>
      <c r="F685" t="s">
        <v>211</v>
      </c>
    </row>
    <row r="686" spans="1:6" x14ac:dyDescent="0.25">
      <c r="A686" t="s">
        <v>1512</v>
      </c>
      <c r="B686">
        <v>46431</v>
      </c>
      <c r="C686" t="s">
        <v>1512</v>
      </c>
      <c r="D686" t="s">
        <v>1513</v>
      </c>
      <c r="E686" t="s">
        <v>1493</v>
      </c>
      <c r="F686" t="s">
        <v>211</v>
      </c>
    </row>
    <row r="687" spans="1:6" x14ac:dyDescent="0.25">
      <c r="A687" t="s">
        <v>1514</v>
      </c>
      <c r="B687">
        <v>46436</v>
      </c>
      <c r="C687" t="s">
        <v>1514</v>
      </c>
      <c r="D687" t="s">
        <v>1515</v>
      </c>
      <c r="E687" t="s">
        <v>1493</v>
      </c>
      <c r="F687" t="s">
        <v>211</v>
      </c>
    </row>
    <row r="688" spans="1:6" x14ac:dyDescent="0.25">
      <c r="A688" t="s">
        <v>1516</v>
      </c>
      <c r="B688">
        <v>46441</v>
      </c>
      <c r="C688" t="s">
        <v>1516</v>
      </c>
      <c r="D688" t="s">
        <v>1517</v>
      </c>
      <c r="E688" t="s">
        <v>1493</v>
      </c>
      <c r="F688" t="s">
        <v>211</v>
      </c>
    </row>
    <row r="689" spans="1:6" x14ac:dyDescent="0.25">
      <c r="A689" t="s">
        <v>1518</v>
      </c>
      <c r="B689">
        <v>46446</v>
      </c>
      <c r="C689" t="s">
        <v>1518</v>
      </c>
      <c r="D689" t="s">
        <v>1519</v>
      </c>
      <c r="E689" t="s">
        <v>1493</v>
      </c>
      <c r="F689" t="s">
        <v>211</v>
      </c>
    </row>
    <row r="690" spans="1:6" x14ac:dyDescent="0.25">
      <c r="A690" t="s">
        <v>1520</v>
      </c>
      <c r="B690">
        <v>46451</v>
      </c>
      <c r="C690" t="s">
        <v>1520</v>
      </c>
      <c r="D690" t="s">
        <v>1521</v>
      </c>
      <c r="E690" t="s">
        <v>1493</v>
      </c>
      <c r="F690" t="s">
        <v>211</v>
      </c>
    </row>
    <row r="691" spans="1:6" x14ac:dyDescent="0.25">
      <c r="A691" t="s">
        <v>1522</v>
      </c>
      <c r="B691">
        <v>46456</v>
      </c>
      <c r="C691" t="s">
        <v>1522</v>
      </c>
      <c r="D691" t="s">
        <v>1523</v>
      </c>
      <c r="E691" t="s">
        <v>1493</v>
      </c>
      <c r="F691" t="s">
        <v>211</v>
      </c>
    </row>
    <row r="692" spans="1:6" x14ac:dyDescent="0.25">
      <c r="A692" t="s">
        <v>1524</v>
      </c>
      <c r="B692">
        <v>46461</v>
      </c>
      <c r="C692" t="s">
        <v>1524</v>
      </c>
      <c r="D692" t="s">
        <v>1525</v>
      </c>
      <c r="E692" t="s">
        <v>1493</v>
      </c>
      <c r="F692" t="s">
        <v>211</v>
      </c>
    </row>
    <row r="693" spans="1:6" x14ac:dyDescent="0.25">
      <c r="A693" t="s">
        <v>1526</v>
      </c>
      <c r="B693">
        <v>46466</v>
      </c>
      <c r="C693" t="s">
        <v>1526</v>
      </c>
      <c r="D693" t="s">
        <v>1527</v>
      </c>
      <c r="E693" t="s">
        <v>1493</v>
      </c>
      <c r="F693" t="s">
        <v>211</v>
      </c>
    </row>
    <row r="694" spans="1:6" x14ac:dyDescent="0.25">
      <c r="A694" t="s">
        <v>1528</v>
      </c>
      <c r="B694">
        <v>46471</v>
      </c>
      <c r="C694" t="s">
        <v>1528</v>
      </c>
      <c r="D694" t="s">
        <v>1529</v>
      </c>
      <c r="E694" t="s">
        <v>1493</v>
      </c>
      <c r="F694" t="s">
        <v>211</v>
      </c>
    </row>
    <row r="695" spans="1:6" x14ac:dyDescent="0.25">
      <c r="A695" t="s">
        <v>1530</v>
      </c>
      <c r="B695">
        <v>46476</v>
      </c>
      <c r="C695" t="s">
        <v>1530</v>
      </c>
      <c r="D695" t="s">
        <v>1531</v>
      </c>
      <c r="E695" t="s">
        <v>1493</v>
      </c>
      <c r="F695" t="s">
        <v>211</v>
      </c>
    </row>
    <row r="696" spans="1:6" x14ac:dyDescent="0.25">
      <c r="A696" t="s">
        <v>1532</v>
      </c>
      <c r="B696">
        <v>46481</v>
      </c>
      <c r="C696" t="s">
        <v>1532</v>
      </c>
      <c r="D696" t="s">
        <v>1533</v>
      </c>
      <c r="E696" t="s">
        <v>1493</v>
      </c>
      <c r="F696" t="s">
        <v>211</v>
      </c>
    </row>
    <row r="697" spans="1:6" x14ac:dyDescent="0.25">
      <c r="A697" t="s">
        <v>1534</v>
      </c>
      <c r="B697">
        <v>46486</v>
      </c>
      <c r="C697" t="s">
        <v>1534</v>
      </c>
      <c r="D697" t="s">
        <v>1535</v>
      </c>
      <c r="E697" t="s">
        <v>1493</v>
      </c>
      <c r="F697" t="s">
        <v>211</v>
      </c>
    </row>
    <row r="698" spans="1:6" x14ac:dyDescent="0.25">
      <c r="A698" t="s">
        <v>1536</v>
      </c>
      <c r="B698">
        <v>46491</v>
      </c>
      <c r="C698" t="s">
        <v>1536</v>
      </c>
      <c r="D698" t="s">
        <v>1537</v>
      </c>
      <c r="E698" t="s">
        <v>1493</v>
      </c>
      <c r="F698" t="s">
        <v>211</v>
      </c>
    </row>
    <row r="699" spans="1:6" x14ac:dyDescent="0.25">
      <c r="A699" t="s">
        <v>1538</v>
      </c>
      <c r="B699">
        <v>46496</v>
      </c>
      <c r="C699" t="s">
        <v>1538</v>
      </c>
      <c r="D699" t="s">
        <v>1539</v>
      </c>
      <c r="E699" t="s">
        <v>1493</v>
      </c>
      <c r="F699" t="s">
        <v>211</v>
      </c>
    </row>
    <row r="700" spans="1:6" x14ac:dyDescent="0.25">
      <c r="A700" t="s">
        <v>1540</v>
      </c>
      <c r="B700">
        <v>46501</v>
      </c>
      <c r="C700" t="s">
        <v>1540</v>
      </c>
      <c r="D700" t="s">
        <v>1541</v>
      </c>
      <c r="E700" t="s">
        <v>1493</v>
      </c>
      <c r="F700" t="s">
        <v>211</v>
      </c>
    </row>
    <row r="701" spans="1:6" x14ac:dyDescent="0.25">
      <c r="A701" t="s">
        <v>1542</v>
      </c>
      <c r="B701">
        <v>46506</v>
      </c>
      <c r="C701" t="s">
        <v>1542</v>
      </c>
      <c r="D701" t="s">
        <v>1543</v>
      </c>
      <c r="E701" t="s">
        <v>1493</v>
      </c>
      <c r="F701" t="s">
        <v>211</v>
      </c>
    </row>
    <row r="702" spans="1:6" x14ac:dyDescent="0.25">
      <c r="A702" t="s">
        <v>1544</v>
      </c>
      <c r="B702">
        <v>46511</v>
      </c>
      <c r="C702" t="s">
        <v>1544</v>
      </c>
      <c r="D702" t="s">
        <v>1545</v>
      </c>
      <c r="E702" t="s">
        <v>1493</v>
      </c>
      <c r="F702" t="s">
        <v>211</v>
      </c>
    </row>
    <row r="703" spans="1:6" x14ac:dyDescent="0.25">
      <c r="A703" t="s">
        <v>1546</v>
      </c>
      <c r="B703">
        <v>46516</v>
      </c>
      <c r="C703" t="s">
        <v>1546</v>
      </c>
      <c r="D703" t="s">
        <v>1547</v>
      </c>
      <c r="E703" t="s">
        <v>1493</v>
      </c>
      <c r="F703" t="s">
        <v>211</v>
      </c>
    </row>
    <row r="704" spans="1:6" x14ac:dyDescent="0.25">
      <c r="A704" t="s">
        <v>1548</v>
      </c>
      <c r="B704">
        <v>46521</v>
      </c>
      <c r="C704" t="s">
        <v>1548</v>
      </c>
      <c r="D704" t="s">
        <v>1549</v>
      </c>
      <c r="E704" t="s">
        <v>1493</v>
      </c>
      <c r="F704" t="s">
        <v>211</v>
      </c>
    </row>
    <row r="705" spans="1:6" x14ac:dyDescent="0.25">
      <c r="A705" t="s">
        <v>1550</v>
      </c>
      <c r="B705">
        <v>45821</v>
      </c>
      <c r="C705" t="s">
        <v>1550</v>
      </c>
      <c r="D705" t="s">
        <v>1258</v>
      </c>
      <c r="E705" t="s">
        <v>1259</v>
      </c>
      <c r="F705" t="s">
        <v>211</v>
      </c>
    </row>
    <row r="706" spans="1:6" x14ac:dyDescent="0.25">
      <c r="A706" t="s">
        <v>1551</v>
      </c>
      <c r="B706">
        <v>47976</v>
      </c>
      <c r="C706" t="s">
        <v>1551</v>
      </c>
      <c r="D706" t="s">
        <v>1552</v>
      </c>
      <c r="E706" t="s">
        <v>458</v>
      </c>
      <c r="F706" t="s">
        <v>211</v>
      </c>
    </row>
    <row r="707" spans="1:6" x14ac:dyDescent="0.25">
      <c r="A707" t="s">
        <v>1553</v>
      </c>
      <c r="B707">
        <v>47276</v>
      </c>
      <c r="C707" t="s">
        <v>1553</v>
      </c>
      <c r="D707" t="s">
        <v>1554</v>
      </c>
      <c r="E707" t="s">
        <v>458</v>
      </c>
      <c r="F707" t="s">
        <v>211</v>
      </c>
    </row>
    <row r="708" spans="1:6" x14ac:dyDescent="0.25">
      <c r="A708" t="s">
        <v>1555</v>
      </c>
      <c r="B708">
        <v>47271</v>
      </c>
      <c r="C708" t="s">
        <v>1555</v>
      </c>
      <c r="D708" t="s">
        <v>1556</v>
      </c>
      <c r="E708" t="s">
        <v>458</v>
      </c>
      <c r="F708" t="s">
        <v>211</v>
      </c>
    </row>
    <row r="709" spans="1:6" x14ac:dyDescent="0.25">
      <c r="A709" t="s">
        <v>1557</v>
      </c>
      <c r="B709">
        <v>46651</v>
      </c>
      <c r="C709" t="s">
        <v>1557</v>
      </c>
      <c r="D709" t="s">
        <v>1558</v>
      </c>
      <c r="E709" t="s">
        <v>458</v>
      </c>
      <c r="F709" t="s">
        <v>211</v>
      </c>
    </row>
    <row r="710" spans="1:6" x14ac:dyDescent="0.25">
      <c r="A710" t="s">
        <v>1559</v>
      </c>
      <c r="B710">
        <v>46656</v>
      </c>
      <c r="C710" t="s">
        <v>1559</v>
      </c>
      <c r="D710" t="s">
        <v>1560</v>
      </c>
      <c r="E710" t="s">
        <v>458</v>
      </c>
      <c r="F710" t="s">
        <v>211</v>
      </c>
    </row>
    <row r="711" spans="1:6" x14ac:dyDescent="0.25">
      <c r="A711" t="s">
        <v>1561</v>
      </c>
      <c r="B711">
        <v>47266</v>
      </c>
      <c r="C711" t="s">
        <v>1561</v>
      </c>
      <c r="D711" t="s">
        <v>1562</v>
      </c>
      <c r="E711" t="s">
        <v>458</v>
      </c>
      <c r="F711" t="s">
        <v>211</v>
      </c>
    </row>
    <row r="712" spans="1:6" x14ac:dyDescent="0.25">
      <c r="A712" t="s">
        <v>1563</v>
      </c>
      <c r="B712">
        <v>46661</v>
      </c>
      <c r="C712" t="s">
        <v>1563</v>
      </c>
      <c r="D712" t="s">
        <v>1564</v>
      </c>
      <c r="E712" t="s">
        <v>458</v>
      </c>
      <c r="F712" t="s">
        <v>211</v>
      </c>
    </row>
    <row r="713" spans="1:6" x14ac:dyDescent="0.25">
      <c r="A713" t="s">
        <v>1565</v>
      </c>
      <c r="B713">
        <v>47596</v>
      </c>
      <c r="C713" t="s">
        <v>1565</v>
      </c>
      <c r="D713" t="s">
        <v>1566</v>
      </c>
      <c r="E713" t="s">
        <v>1259</v>
      </c>
      <c r="F713" t="s">
        <v>211</v>
      </c>
    </row>
    <row r="714" spans="1:6" x14ac:dyDescent="0.25">
      <c r="A714" t="s">
        <v>1567</v>
      </c>
      <c r="B714">
        <v>47601</v>
      </c>
      <c r="C714" t="s">
        <v>1567</v>
      </c>
      <c r="D714" t="s">
        <v>1568</v>
      </c>
      <c r="E714" t="s">
        <v>1259</v>
      </c>
      <c r="F714" t="s">
        <v>211</v>
      </c>
    </row>
    <row r="715" spans="1:6" x14ac:dyDescent="0.25">
      <c r="A715" t="s">
        <v>1569</v>
      </c>
      <c r="B715">
        <v>47531</v>
      </c>
      <c r="C715" t="s">
        <v>1569</v>
      </c>
      <c r="D715" t="s">
        <v>1570</v>
      </c>
      <c r="E715" t="s">
        <v>1259</v>
      </c>
      <c r="F715" t="s">
        <v>211</v>
      </c>
    </row>
    <row r="716" spans="1:6" x14ac:dyDescent="0.25">
      <c r="A716" t="s">
        <v>1571</v>
      </c>
      <c r="B716">
        <v>47591</v>
      </c>
      <c r="C716" t="s">
        <v>1571</v>
      </c>
      <c r="D716" t="s">
        <v>1572</v>
      </c>
      <c r="E716" t="s">
        <v>1259</v>
      </c>
      <c r="F716" t="s">
        <v>211</v>
      </c>
    </row>
    <row r="717" spans="1:6" x14ac:dyDescent="0.25">
      <c r="A717" t="s">
        <v>1573</v>
      </c>
      <c r="B717">
        <v>46646</v>
      </c>
      <c r="C717" t="s">
        <v>1573</v>
      </c>
      <c r="D717" t="s">
        <v>1574</v>
      </c>
      <c r="E717" t="s">
        <v>458</v>
      </c>
      <c r="F717" t="s">
        <v>211</v>
      </c>
    </row>
    <row r="718" spans="1:6" x14ac:dyDescent="0.25">
      <c r="A718" t="s">
        <v>1575</v>
      </c>
      <c r="B718">
        <v>46791</v>
      </c>
      <c r="C718" t="s">
        <v>1575</v>
      </c>
      <c r="D718" t="s">
        <v>1576</v>
      </c>
      <c r="E718" t="s">
        <v>1291</v>
      </c>
      <c r="F718" t="s">
        <v>211</v>
      </c>
    </row>
    <row r="719" spans="1:6" x14ac:dyDescent="0.25">
      <c r="A719" t="s">
        <v>1577</v>
      </c>
      <c r="B719">
        <v>46896</v>
      </c>
      <c r="C719" t="s">
        <v>1577</v>
      </c>
      <c r="D719" t="s">
        <v>1578</v>
      </c>
      <c r="E719" t="s">
        <v>1291</v>
      </c>
      <c r="F719" t="s">
        <v>211</v>
      </c>
    </row>
    <row r="720" spans="1:6" x14ac:dyDescent="0.25">
      <c r="A720" t="s">
        <v>1579</v>
      </c>
      <c r="B720">
        <v>46951</v>
      </c>
      <c r="C720" t="s">
        <v>1579</v>
      </c>
      <c r="D720" t="s">
        <v>1580</v>
      </c>
      <c r="E720" t="s">
        <v>1291</v>
      </c>
      <c r="F720" t="s">
        <v>211</v>
      </c>
    </row>
    <row r="721" spans="1:6" x14ac:dyDescent="0.25">
      <c r="A721" t="s">
        <v>1581</v>
      </c>
      <c r="B721">
        <v>47171</v>
      </c>
      <c r="C721" t="s">
        <v>1581</v>
      </c>
      <c r="D721" t="s">
        <v>1582</v>
      </c>
      <c r="E721" t="s">
        <v>1291</v>
      </c>
      <c r="F721" t="s">
        <v>211</v>
      </c>
    </row>
    <row r="722" spans="1:6" x14ac:dyDescent="0.25">
      <c r="A722" t="s">
        <v>1583</v>
      </c>
      <c r="B722">
        <v>47176</v>
      </c>
      <c r="C722" t="s">
        <v>1583</v>
      </c>
      <c r="D722" t="s">
        <v>1584</v>
      </c>
      <c r="E722" t="s">
        <v>1291</v>
      </c>
      <c r="F722" t="s">
        <v>211</v>
      </c>
    </row>
    <row r="723" spans="1:6" x14ac:dyDescent="0.25">
      <c r="A723" t="s">
        <v>1585</v>
      </c>
      <c r="B723">
        <v>47181</v>
      </c>
      <c r="C723" t="s">
        <v>1585</v>
      </c>
      <c r="D723" t="s">
        <v>1586</v>
      </c>
      <c r="E723" t="s">
        <v>1291</v>
      </c>
      <c r="F723" t="s">
        <v>211</v>
      </c>
    </row>
    <row r="724" spans="1:6" x14ac:dyDescent="0.25">
      <c r="A724" t="s">
        <v>1587</v>
      </c>
      <c r="B724">
        <v>47186</v>
      </c>
      <c r="C724" t="s">
        <v>1587</v>
      </c>
      <c r="D724" t="s">
        <v>1588</v>
      </c>
      <c r="E724" t="s">
        <v>1291</v>
      </c>
      <c r="F724" t="s">
        <v>211</v>
      </c>
    </row>
    <row r="725" spans="1:6" x14ac:dyDescent="0.25">
      <c r="A725" t="s">
        <v>1589</v>
      </c>
      <c r="B725">
        <v>47191</v>
      </c>
      <c r="C725" t="s">
        <v>1589</v>
      </c>
      <c r="D725" t="s">
        <v>1590</v>
      </c>
      <c r="E725" t="s">
        <v>1291</v>
      </c>
      <c r="F725" t="s">
        <v>211</v>
      </c>
    </row>
    <row r="726" spans="1:6" x14ac:dyDescent="0.25">
      <c r="A726" t="s">
        <v>1591</v>
      </c>
      <c r="B726">
        <v>47196</v>
      </c>
      <c r="C726" t="s">
        <v>1591</v>
      </c>
      <c r="D726" t="s">
        <v>1592</v>
      </c>
      <c r="E726" t="s">
        <v>1291</v>
      </c>
      <c r="F726" t="s">
        <v>211</v>
      </c>
    </row>
    <row r="727" spans="1:6" x14ac:dyDescent="0.25">
      <c r="A727" t="s">
        <v>1593</v>
      </c>
      <c r="B727">
        <v>47126</v>
      </c>
      <c r="C727" t="s">
        <v>1593</v>
      </c>
      <c r="D727" t="s">
        <v>1594</v>
      </c>
      <c r="E727" t="s">
        <v>1291</v>
      </c>
      <c r="F727" t="s">
        <v>211</v>
      </c>
    </row>
    <row r="728" spans="1:6" x14ac:dyDescent="0.25">
      <c r="A728" t="s">
        <v>1595</v>
      </c>
      <c r="B728">
        <v>47131</v>
      </c>
      <c r="C728" t="s">
        <v>1595</v>
      </c>
      <c r="D728" t="s">
        <v>1596</v>
      </c>
      <c r="E728" t="s">
        <v>1291</v>
      </c>
      <c r="F728" t="s">
        <v>211</v>
      </c>
    </row>
    <row r="729" spans="1:6" x14ac:dyDescent="0.25">
      <c r="A729" t="s">
        <v>1597</v>
      </c>
      <c r="B729">
        <v>47136</v>
      </c>
      <c r="C729" t="s">
        <v>1597</v>
      </c>
      <c r="D729" t="s">
        <v>1598</v>
      </c>
      <c r="E729" t="s">
        <v>1291</v>
      </c>
      <c r="F729" t="s">
        <v>211</v>
      </c>
    </row>
    <row r="730" spans="1:6" x14ac:dyDescent="0.25">
      <c r="A730" t="s">
        <v>1599</v>
      </c>
      <c r="B730">
        <v>47141</v>
      </c>
      <c r="C730" t="s">
        <v>1599</v>
      </c>
      <c r="D730" t="s">
        <v>1600</v>
      </c>
      <c r="E730" t="s">
        <v>1291</v>
      </c>
      <c r="F730" t="s">
        <v>211</v>
      </c>
    </row>
    <row r="731" spans="1:6" x14ac:dyDescent="0.25">
      <c r="A731" t="s">
        <v>1601</v>
      </c>
      <c r="B731">
        <v>47146</v>
      </c>
      <c r="C731" t="s">
        <v>1601</v>
      </c>
      <c r="D731" t="s">
        <v>1602</v>
      </c>
      <c r="E731" t="s">
        <v>1291</v>
      </c>
      <c r="F731" t="s">
        <v>211</v>
      </c>
    </row>
    <row r="732" spans="1:6" x14ac:dyDescent="0.25">
      <c r="A732" t="s">
        <v>1603</v>
      </c>
      <c r="B732">
        <v>47151</v>
      </c>
      <c r="C732" t="s">
        <v>1603</v>
      </c>
      <c r="D732" t="s">
        <v>1604</v>
      </c>
      <c r="E732" t="s">
        <v>1291</v>
      </c>
      <c r="F732" t="s">
        <v>211</v>
      </c>
    </row>
    <row r="733" spans="1:6" x14ac:dyDescent="0.25">
      <c r="A733" t="s">
        <v>1605</v>
      </c>
      <c r="B733">
        <v>47201</v>
      </c>
      <c r="C733" t="s">
        <v>1605</v>
      </c>
      <c r="D733" t="s">
        <v>1606</v>
      </c>
      <c r="E733" t="s">
        <v>1291</v>
      </c>
      <c r="F733" t="s">
        <v>211</v>
      </c>
    </row>
    <row r="734" spans="1:6" x14ac:dyDescent="0.25">
      <c r="A734" t="s">
        <v>1607</v>
      </c>
      <c r="B734">
        <v>47206</v>
      </c>
      <c r="C734" t="s">
        <v>1607</v>
      </c>
      <c r="D734" t="s">
        <v>1608</v>
      </c>
      <c r="E734" t="s">
        <v>1291</v>
      </c>
      <c r="F734" t="s">
        <v>211</v>
      </c>
    </row>
    <row r="735" spans="1:6" x14ac:dyDescent="0.25">
      <c r="A735" t="s">
        <v>1609</v>
      </c>
      <c r="B735">
        <v>47211</v>
      </c>
      <c r="C735" t="s">
        <v>1609</v>
      </c>
      <c r="D735" t="s">
        <v>1610</v>
      </c>
      <c r="E735" t="s">
        <v>1291</v>
      </c>
      <c r="F735" t="s">
        <v>211</v>
      </c>
    </row>
    <row r="736" spans="1:6" x14ac:dyDescent="0.25">
      <c r="A736" t="s">
        <v>1611</v>
      </c>
      <c r="B736">
        <v>47216</v>
      </c>
      <c r="C736" t="s">
        <v>1611</v>
      </c>
      <c r="D736" t="s">
        <v>1612</v>
      </c>
      <c r="E736" t="s">
        <v>1291</v>
      </c>
      <c r="F736" t="s">
        <v>211</v>
      </c>
    </row>
    <row r="737" spans="1:6" x14ac:dyDescent="0.25">
      <c r="A737" t="s">
        <v>1613</v>
      </c>
      <c r="B737">
        <v>47221</v>
      </c>
      <c r="C737" t="s">
        <v>1613</v>
      </c>
      <c r="D737" t="s">
        <v>1614</v>
      </c>
      <c r="E737" t="s">
        <v>1291</v>
      </c>
      <c r="F737" t="s">
        <v>211</v>
      </c>
    </row>
    <row r="738" spans="1:6" x14ac:dyDescent="0.25">
      <c r="A738" t="s">
        <v>1615</v>
      </c>
      <c r="B738">
        <v>47226</v>
      </c>
      <c r="C738" t="s">
        <v>1615</v>
      </c>
      <c r="D738" t="s">
        <v>1616</v>
      </c>
      <c r="E738" t="s">
        <v>1291</v>
      </c>
      <c r="F738" t="s">
        <v>211</v>
      </c>
    </row>
    <row r="739" spans="1:6" x14ac:dyDescent="0.25">
      <c r="A739" t="s">
        <v>1617</v>
      </c>
      <c r="B739">
        <v>47231</v>
      </c>
      <c r="C739" t="s">
        <v>1617</v>
      </c>
      <c r="D739" t="s">
        <v>1618</v>
      </c>
      <c r="E739" t="s">
        <v>1291</v>
      </c>
      <c r="F739" t="s">
        <v>211</v>
      </c>
    </row>
    <row r="740" spans="1:6" x14ac:dyDescent="0.25">
      <c r="A740" t="s">
        <v>1619</v>
      </c>
      <c r="B740">
        <v>47391</v>
      </c>
      <c r="C740" t="s">
        <v>1619</v>
      </c>
      <c r="D740" t="s">
        <v>1620</v>
      </c>
      <c r="E740" t="s">
        <v>1291</v>
      </c>
      <c r="F740" t="s">
        <v>211</v>
      </c>
    </row>
    <row r="741" spans="1:6" x14ac:dyDescent="0.25">
      <c r="A741" t="s">
        <v>1621</v>
      </c>
      <c r="B741">
        <v>47396</v>
      </c>
      <c r="C741" t="s">
        <v>1621</v>
      </c>
      <c r="D741" t="s">
        <v>1622</v>
      </c>
      <c r="E741" t="s">
        <v>1291</v>
      </c>
      <c r="F741" t="s">
        <v>211</v>
      </c>
    </row>
    <row r="742" spans="1:6" x14ac:dyDescent="0.25">
      <c r="A742" t="s">
        <v>1623</v>
      </c>
      <c r="B742">
        <v>47401</v>
      </c>
      <c r="C742" t="s">
        <v>1623</v>
      </c>
      <c r="D742" t="s">
        <v>1624</v>
      </c>
      <c r="E742" t="s">
        <v>1291</v>
      </c>
      <c r="F742" t="s">
        <v>211</v>
      </c>
    </row>
    <row r="743" spans="1:6" x14ac:dyDescent="0.25">
      <c r="A743" t="s">
        <v>1625</v>
      </c>
      <c r="B743">
        <v>47406</v>
      </c>
      <c r="C743" t="s">
        <v>1625</v>
      </c>
      <c r="D743" t="s">
        <v>1626</v>
      </c>
      <c r="E743" t="s">
        <v>1291</v>
      </c>
      <c r="F743" t="s">
        <v>211</v>
      </c>
    </row>
    <row r="744" spans="1:6" x14ac:dyDescent="0.25">
      <c r="A744" t="s">
        <v>1627</v>
      </c>
      <c r="B744">
        <v>47411</v>
      </c>
      <c r="C744" t="s">
        <v>1627</v>
      </c>
      <c r="D744" t="s">
        <v>1628</v>
      </c>
      <c r="E744" t="s">
        <v>1291</v>
      </c>
      <c r="F744" t="s">
        <v>211</v>
      </c>
    </row>
    <row r="745" spans="1:6" x14ac:dyDescent="0.25">
      <c r="A745" t="s">
        <v>1629</v>
      </c>
      <c r="B745">
        <v>47416</v>
      </c>
      <c r="C745" t="s">
        <v>1629</v>
      </c>
      <c r="D745" t="s">
        <v>1630</v>
      </c>
      <c r="E745" t="s">
        <v>1291</v>
      </c>
      <c r="F745" t="s">
        <v>211</v>
      </c>
    </row>
    <row r="746" spans="1:6" x14ac:dyDescent="0.25">
      <c r="A746" t="s">
        <v>1631</v>
      </c>
      <c r="B746">
        <v>47421</v>
      </c>
      <c r="C746" t="s">
        <v>1631</v>
      </c>
      <c r="D746" t="s">
        <v>1632</v>
      </c>
      <c r="E746" t="s">
        <v>1291</v>
      </c>
      <c r="F746" t="s">
        <v>211</v>
      </c>
    </row>
    <row r="747" spans="1:6" x14ac:dyDescent="0.25">
      <c r="A747" t="s">
        <v>1633</v>
      </c>
      <c r="B747">
        <v>47426</v>
      </c>
      <c r="C747" t="s">
        <v>1633</v>
      </c>
      <c r="D747" t="s">
        <v>1634</v>
      </c>
      <c r="E747" t="s">
        <v>1291</v>
      </c>
      <c r="F747" t="s">
        <v>211</v>
      </c>
    </row>
    <row r="748" spans="1:6" x14ac:dyDescent="0.25">
      <c r="A748" t="s">
        <v>1635</v>
      </c>
      <c r="B748">
        <v>47431</v>
      </c>
      <c r="C748" t="s">
        <v>1635</v>
      </c>
      <c r="D748" t="s">
        <v>1636</v>
      </c>
      <c r="E748" t="s">
        <v>1291</v>
      </c>
      <c r="F748" t="s">
        <v>211</v>
      </c>
    </row>
    <row r="749" spans="1:6" x14ac:dyDescent="0.25">
      <c r="A749" t="s">
        <v>1637</v>
      </c>
      <c r="B749">
        <v>47436</v>
      </c>
      <c r="C749" t="s">
        <v>1637</v>
      </c>
      <c r="D749" t="s">
        <v>1638</v>
      </c>
      <c r="E749" t="s">
        <v>1291</v>
      </c>
      <c r="F749" t="s">
        <v>211</v>
      </c>
    </row>
    <row r="750" spans="1:6" x14ac:dyDescent="0.25">
      <c r="A750" t="s">
        <v>1639</v>
      </c>
      <c r="B750">
        <v>47021</v>
      </c>
      <c r="C750" t="s">
        <v>1639</v>
      </c>
      <c r="D750" t="s">
        <v>1640</v>
      </c>
      <c r="E750" t="s">
        <v>1291</v>
      </c>
      <c r="F750" t="s">
        <v>211</v>
      </c>
    </row>
    <row r="751" spans="1:6" x14ac:dyDescent="0.25">
      <c r="A751" t="s">
        <v>1641</v>
      </c>
      <c r="B751">
        <v>47076</v>
      </c>
      <c r="C751" t="s">
        <v>1641</v>
      </c>
      <c r="D751" t="s">
        <v>1642</v>
      </c>
      <c r="E751" t="s">
        <v>1291</v>
      </c>
      <c r="F751" t="s">
        <v>211</v>
      </c>
    </row>
    <row r="752" spans="1:6" x14ac:dyDescent="0.25">
      <c r="A752" t="s">
        <v>48</v>
      </c>
      <c r="B752">
        <v>47941</v>
      </c>
      <c r="C752" t="s">
        <v>48</v>
      </c>
      <c r="D752" t="s">
        <v>1643</v>
      </c>
      <c r="E752" t="s">
        <v>210</v>
      </c>
      <c r="F752" t="s">
        <v>211</v>
      </c>
    </row>
    <row r="753" spans="1:6" x14ac:dyDescent="0.25">
      <c r="A753" t="s">
        <v>1644</v>
      </c>
      <c r="B753">
        <v>47251</v>
      </c>
      <c r="C753" t="s">
        <v>1644</v>
      </c>
      <c r="D753" t="s">
        <v>1645</v>
      </c>
      <c r="E753" t="s">
        <v>458</v>
      </c>
      <c r="F753" t="s">
        <v>211</v>
      </c>
    </row>
    <row r="754" spans="1:6" x14ac:dyDescent="0.25">
      <c r="A754" t="s">
        <v>1646</v>
      </c>
      <c r="B754">
        <v>47286</v>
      </c>
      <c r="C754" t="s">
        <v>1646</v>
      </c>
      <c r="D754" t="s">
        <v>1647</v>
      </c>
      <c r="E754" t="s">
        <v>458</v>
      </c>
      <c r="F754" t="s">
        <v>211</v>
      </c>
    </row>
    <row r="755" spans="1:6" x14ac:dyDescent="0.25">
      <c r="A755" t="s">
        <v>1648</v>
      </c>
      <c r="B755">
        <v>47296</v>
      </c>
      <c r="C755" t="s">
        <v>1648</v>
      </c>
      <c r="D755" t="s">
        <v>1649</v>
      </c>
      <c r="E755" t="s">
        <v>458</v>
      </c>
      <c r="F755" t="s">
        <v>211</v>
      </c>
    </row>
    <row r="756" spans="1:6" x14ac:dyDescent="0.25">
      <c r="A756" t="s">
        <v>1650</v>
      </c>
      <c r="B756">
        <v>47301</v>
      </c>
      <c r="C756" t="s">
        <v>1650</v>
      </c>
      <c r="D756" t="s">
        <v>1651</v>
      </c>
      <c r="E756" t="s">
        <v>458</v>
      </c>
      <c r="F756" t="s">
        <v>211</v>
      </c>
    </row>
    <row r="757" spans="1:6" x14ac:dyDescent="0.25">
      <c r="A757" t="s">
        <v>1652</v>
      </c>
      <c r="B757">
        <v>47321</v>
      </c>
      <c r="C757" t="s">
        <v>1652</v>
      </c>
      <c r="D757" t="s">
        <v>1653</v>
      </c>
      <c r="E757" t="s">
        <v>458</v>
      </c>
      <c r="F757" t="s">
        <v>211</v>
      </c>
    </row>
    <row r="758" spans="1:6" x14ac:dyDescent="0.25">
      <c r="A758" t="s">
        <v>1654</v>
      </c>
      <c r="B758">
        <v>47346</v>
      </c>
      <c r="C758" t="s">
        <v>1654</v>
      </c>
      <c r="D758" t="s">
        <v>1655</v>
      </c>
      <c r="E758" t="s">
        <v>458</v>
      </c>
      <c r="F758" t="s">
        <v>211</v>
      </c>
    </row>
    <row r="759" spans="1:6" x14ac:dyDescent="0.25">
      <c r="A759" t="s">
        <v>1656</v>
      </c>
      <c r="B759">
        <v>47361</v>
      </c>
      <c r="C759" t="s">
        <v>1656</v>
      </c>
      <c r="D759" t="s">
        <v>1657</v>
      </c>
      <c r="E759" t="s">
        <v>458</v>
      </c>
      <c r="F759" t="s">
        <v>211</v>
      </c>
    </row>
    <row r="760" spans="1:6" x14ac:dyDescent="0.25">
      <c r="A760" t="s">
        <v>1658</v>
      </c>
      <c r="B760">
        <v>47376</v>
      </c>
      <c r="C760" t="s">
        <v>1658</v>
      </c>
      <c r="D760" t="s">
        <v>1659</v>
      </c>
      <c r="E760" t="s">
        <v>458</v>
      </c>
      <c r="F760" t="s">
        <v>211</v>
      </c>
    </row>
    <row r="761" spans="1:6" x14ac:dyDescent="0.25">
      <c r="A761" t="s">
        <v>1660</v>
      </c>
      <c r="B761">
        <v>47341</v>
      </c>
      <c r="C761" t="s">
        <v>1660</v>
      </c>
      <c r="D761" t="s">
        <v>1661</v>
      </c>
      <c r="E761" t="s">
        <v>458</v>
      </c>
      <c r="F761" t="s">
        <v>211</v>
      </c>
    </row>
    <row r="762" spans="1:6" x14ac:dyDescent="0.25">
      <c r="A762" t="s">
        <v>1662</v>
      </c>
      <c r="B762">
        <v>47351</v>
      </c>
      <c r="C762" t="s">
        <v>1662</v>
      </c>
      <c r="D762" t="s">
        <v>1663</v>
      </c>
      <c r="E762" t="s">
        <v>458</v>
      </c>
      <c r="F762" t="s">
        <v>211</v>
      </c>
    </row>
    <row r="763" spans="1:6" x14ac:dyDescent="0.25">
      <c r="A763" t="s">
        <v>1664</v>
      </c>
      <c r="B763">
        <v>47356</v>
      </c>
      <c r="C763" t="s">
        <v>1664</v>
      </c>
      <c r="D763" t="s">
        <v>1665</v>
      </c>
      <c r="E763" t="s">
        <v>458</v>
      </c>
      <c r="F763" t="s">
        <v>211</v>
      </c>
    </row>
    <row r="764" spans="1:6" x14ac:dyDescent="0.25">
      <c r="A764" t="s">
        <v>1666</v>
      </c>
      <c r="B764">
        <v>47366</v>
      </c>
      <c r="C764" t="s">
        <v>1666</v>
      </c>
      <c r="D764" t="s">
        <v>1667</v>
      </c>
      <c r="E764" t="s">
        <v>458</v>
      </c>
      <c r="F764" t="s">
        <v>211</v>
      </c>
    </row>
    <row r="765" spans="1:6" x14ac:dyDescent="0.25">
      <c r="A765" t="s">
        <v>1668</v>
      </c>
      <c r="B765">
        <v>47371</v>
      </c>
      <c r="C765" t="s">
        <v>1668</v>
      </c>
      <c r="D765" t="s">
        <v>1669</v>
      </c>
      <c r="E765" t="s">
        <v>458</v>
      </c>
      <c r="F765" t="s">
        <v>211</v>
      </c>
    </row>
    <row r="766" spans="1:6" x14ac:dyDescent="0.25">
      <c r="A766" t="s">
        <v>1670</v>
      </c>
      <c r="B766">
        <v>47306</v>
      </c>
      <c r="C766" t="s">
        <v>1670</v>
      </c>
      <c r="D766" t="s">
        <v>1671</v>
      </c>
      <c r="E766" t="s">
        <v>458</v>
      </c>
      <c r="F766" t="s">
        <v>211</v>
      </c>
    </row>
    <row r="767" spans="1:6" x14ac:dyDescent="0.25">
      <c r="A767" t="s">
        <v>1672</v>
      </c>
      <c r="B767">
        <v>47311</v>
      </c>
      <c r="C767" t="s">
        <v>1672</v>
      </c>
      <c r="D767" t="s">
        <v>1673</v>
      </c>
      <c r="E767" t="s">
        <v>458</v>
      </c>
      <c r="F767" t="s">
        <v>211</v>
      </c>
    </row>
    <row r="768" spans="1:6" x14ac:dyDescent="0.25">
      <c r="A768" t="s">
        <v>1674</v>
      </c>
      <c r="B768">
        <v>47316</v>
      </c>
      <c r="C768" t="s">
        <v>1674</v>
      </c>
      <c r="D768" t="s">
        <v>1675</v>
      </c>
      <c r="E768" t="s">
        <v>458</v>
      </c>
      <c r="F768" t="s">
        <v>211</v>
      </c>
    </row>
    <row r="769" spans="1:6" x14ac:dyDescent="0.25">
      <c r="A769" t="s">
        <v>1676</v>
      </c>
      <c r="B769">
        <v>47326</v>
      </c>
      <c r="C769" t="s">
        <v>1676</v>
      </c>
      <c r="D769" t="s">
        <v>1677</v>
      </c>
      <c r="E769" t="s">
        <v>458</v>
      </c>
      <c r="F769" t="s">
        <v>211</v>
      </c>
    </row>
    <row r="770" spans="1:6" x14ac:dyDescent="0.25">
      <c r="A770" t="s">
        <v>1678</v>
      </c>
      <c r="B770">
        <v>47331</v>
      </c>
      <c r="C770" t="s">
        <v>1678</v>
      </c>
      <c r="D770" t="s">
        <v>1679</v>
      </c>
      <c r="E770" t="s">
        <v>458</v>
      </c>
      <c r="F770" t="s">
        <v>211</v>
      </c>
    </row>
    <row r="771" spans="1:6" x14ac:dyDescent="0.25">
      <c r="A771" t="s">
        <v>1680</v>
      </c>
      <c r="B771">
        <v>47336</v>
      </c>
      <c r="C771" t="s">
        <v>1680</v>
      </c>
      <c r="D771" t="s">
        <v>1681</v>
      </c>
      <c r="E771" t="s">
        <v>458</v>
      </c>
      <c r="F771" t="s">
        <v>211</v>
      </c>
    </row>
    <row r="772" spans="1:6" x14ac:dyDescent="0.25">
      <c r="A772" t="s">
        <v>1682</v>
      </c>
      <c r="B772">
        <v>47506</v>
      </c>
      <c r="C772" t="s">
        <v>1682</v>
      </c>
      <c r="D772" t="s">
        <v>1683</v>
      </c>
      <c r="E772" t="s">
        <v>458</v>
      </c>
      <c r="F772" t="s">
        <v>211</v>
      </c>
    </row>
    <row r="773" spans="1:6" x14ac:dyDescent="0.25">
      <c r="A773" t="s">
        <v>1684</v>
      </c>
      <c r="B773">
        <v>47511</v>
      </c>
      <c r="C773" t="s">
        <v>1684</v>
      </c>
      <c r="D773" t="s">
        <v>1685</v>
      </c>
      <c r="E773" t="s">
        <v>458</v>
      </c>
      <c r="F773" t="s">
        <v>211</v>
      </c>
    </row>
    <row r="774" spans="1:6" x14ac:dyDescent="0.25">
      <c r="A774" t="s">
        <v>1686</v>
      </c>
      <c r="B774">
        <v>47516</v>
      </c>
      <c r="C774" t="s">
        <v>1686</v>
      </c>
      <c r="D774" t="s">
        <v>1687</v>
      </c>
      <c r="E774" t="s">
        <v>458</v>
      </c>
      <c r="F774" t="s">
        <v>211</v>
      </c>
    </row>
    <row r="775" spans="1:6" x14ac:dyDescent="0.25">
      <c r="A775" t="s">
        <v>1688</v>
      </c>
      <c r="B775">
        <v>47441</v>
      </c>
      <c r="C775" t="s">
        <v>1688</v>
      </c>
      <c r="D775" t="s">
        <v>1689</v>
      </c>
      <c r="E775" t="s">
        <v>458</v>
      </c>
      <c r="F775" t="s">
        <v>211</v>
      </c>
    </row>
    <row r="776" spans="1:6" x14ac:dyDescent="0.25">
      <c r="A776" t="s">
        <v>1690</v>
      </c>
      <c r="B776">
        <v>47446</v>
      </c>
      <c r="C776" t="s">
        <v>1690</v>
      </c>
      <c r="D776" t="s">
        <v>1691</v>
      </c>
      <c r="E776" t="s">
        <v>458</v>
      </c>
      <c r="F776" t="s">
        <v>211</v>
      </c>
    </row>
    <row r="777" spans="1:6" x14ac:dyDescent="0.25">
      <c r="A777" t="s">
        <v>1692</v>
      </c>
      <c r="B777">
        <v>47451</v>
      </c>
      <c r="C777" t="s">
        <v>1692</v>
      </c>
      <c r="D777" t="s">
        <v>1693</v>
      </c>
      <c r="E777" t="s">
        <v>458</v>
      </c>
      <c r="F777" t="s">
        <v>211</v>
      </c>
    </row>
    <row r="778" spans="1:6" x14ac:dyDescent="0.25">
      <c r="A778" t="s">
        <v>1694</v>
      </c>
      <c r="B778">
        <v>47456</v>
      </c>
      <c r="C778" t="s">
        <v>1694</v>
      </c>
      <c r="D778" t="s">
        <v>1695</v>
      </c>
      <c r="E778" t="s">
        <v>458</v>
      </c>
      <c r="F778" t="s">
        <v>211</v>
      </c>
    </row>
    <row r="779" spans="1:6" x14ac:dyDescent="0.25">
      <c r="A779" t="s">
        <v>1696</v>
      </c>
      <c r="B779">
        <v>47461</v>
      </c>
      <c r="C779" t="s">
        <v>1696</v>
      </c>
      <c r="D779" t="s">
        <v>1697</v>
      </c>
      <c r="E779" t="s">
        <v>458</v>
      </c>
      <c r="F779" t="s">
        <v>211</v>
      </c>
    </row>
    <row r="780" spans="1:6" x14ac:dyDescent="0.25">
      <c r="A780" t="s">
        <v>1698</v>
      </c>
      <c r="B780">
        <v>47466</v>
      </c>
      <c r="C780" t="s">
        <v>1698</v>
      </c>
      <c r="D780" t="s">
        <v>1699</v>
      </c>
      <c r="E780" t="s">
        <v>458</v>
      </c>
      <c r="F780" t="s">
        <v>211</v>
      </c>
    </row>
    <row r="781" spans="1:6" x14ac:dyDescent="0.25">
      <c r="A781" t="s">
        <v>1700</v>
      </c>
      <c r="B781">
        <v>47471</v>
      </c>
      <c r="C781" t="s">
        <v>1700</v>
      </c>
      <c r="D781" t="s">
        <v>1701</v>
      </c>
      <c r="E781" t="s">
        <v>458</v>
      </c>
      <c r="F781" t="s">
        <v>211</v>
      </c>
    </row>
    <row r="782" spans="1:6" x14ac:dyDescent="0.25">
      <c r="A782" t="s">
        <v>1702</v>
      </c>
      <c r="B782">
        <v>47476</v>
      </c>
      <c r="C782" t="s">
        <v>1702</v>
      </c>
      <c r="D782" t="s">
        <v>1703</v>
      </c>
      <c r="E782" t="s">
        <v>458</v>
      </c>
      <c r="F782" t="s">
        <v>211</v>
      </c>
    </row>
    <row r="783" spans="1:6" x14ac:dyDescent="0.25">
      <c r="A783" t="s">
        <v>1704</v>
      </c>
      <c r="B783">
        <v>47481</v>
      </c>
      <c r="C783" t="s">
        <v>1704</v>
      </c>
      <c r="D783" t="s">
        <v>1705</v>
      </c>
      <c r="E783" t="s">
        <v>458</v>
      </c>
      <c r="F783" t="s">
        <v>211</v>
      </c>
    </row>
    <row r="784" spans="1:6" x14ac:dyDescent="0.25">
      <c r="A784" t="s">
        <v>1706</v>
      </c>
      <c r="B784">
        <v>47486</v>
      </c>
      <c r="C784" t="s">
        <v>1706</v>
      </c>
      <c r="D784" t="s">
        <v>1707</v>
      </c>
      <c r="E784" t="s">
        <v>458</v>
      </c>
      <c r="F784" t="s">
        <v>211</v>
      </c>
    </row>
    <row r="785" spans="1:6" x14ac:dyDescent="0.25">
      <c r="A785" t="s">
        <v>1708</v>
      </c>
      <c r="B785">
        <v>47491</v>
      </c>
      <c r="C785" t="s">
        <v>1708</v>
      </c>
      <c r="D785" t="s">
        <v>1709</v>
      </c>
      <c r="E785" t="s">
        <v>458</v>
      </c>
      <c r="F785" t="s">
        <v>211</v>
      </c>
    </row>
    <row r="786" spans="1:6" x14ac:dyDescent="0.25">
      <c r="A786" t="s">
        <v>1710</v>
      </c>
      <c r="B786">
        <v>47496</v>
      </c>
      <c r="C786" t="s">
        <v>1710</v>
      </c>
      <c r="D786" t="s">
        <v>1711</v>
      </c>
      <c r="E786" t="s">
        <v>458</v>
      </c>
      <c r="F786" t="s">
        <v>211</v>
      </c>
    </row>
    <row r="787" spans="1:6" x14ac:dyDescent="0.25">
      <c r="A787" t="s">
        <v>1712</v>
      </c>
      <c r="B787">
        <v>47501</v>
      </c>
      <c r="C787" t="s">
        <v>1712</v>
      </c>
      <c r="D787" t="s">
        <v>1713</v>
      </c>
      <c r="E787" t="s">
        <v>458</v>
      </c>
      <c r="F787" t="s">
        <v>211</v>
      </c>
    </row>
    <row r="788" spans="1:6" x14ac:dyDescent="0.25">
      <c r="A788" t="s">
        <v>1714</v>
      </c>
      <c r="B788">
        <v>47521</v>
      </c>
      <c r="C788" t="s">
        <v>1714</v>
      </c>
      <c r="D788" t="s">
        <v>1715</v>
      </c>
      <c r="E788" t="s">
        <v>458</v>
      </c>
      <c r="F788" t="s">
        <v>211</v>
      </c>
    </row>
    <row r="789" spans="1:6" x14ac:dyDescent="0.25">
      <c r="A789" t="s">
        <v>1716</v>
      </c>
      <c r="B789">
        <v>47526</v>
      </c>
      <c r="C789" t="s">
        <v>1716</v>
      </c>
      <c r="D789" t="s">
        <v>1717</v>
      </c>
      <c r="E789" t="s">
        <v>458</v>
      </c>
      <c r="F789" t="s">
        <v>211</v>
      </c>
    </row>
    <row r="790" spans="1:6" x14ac:dyDescent="0.25">
      <c r="A790" t="s">
        <v>1718</v>
      </c>
      <c r="B790">
        <v>47261</v>
      </c>
      <c r="C790" t="s">
        <v>1718</v>
      </c>
      <c r="D790" t="s">
        <v>1719</v>
      </c>
      <c r="E790" t="s">
        <v>458</v>
      </c>
      <c r="F790" t="s">
        <v>211</v>
      </c>
    </row>
    <row r="791" spans="1:6" x14ac:dyDescent="0.25">
      <c r="A791" t="s">
        <v>1720</v>
      </c>
      <c r="B791">
        <v>47256</v>
      </c>
      <c r="C791" t="s">
        <v>1720</v>
      </c>
      <c r="D791" t="s">
        <v>1721</v>
      </c>
      <c r="E791" t="s">
        <v>458</v>
      </c>
      <c r="F791" t="s">
        <v>211</v>
      </c>
    </row>
    <row r="792" spans="1:6" x14ac:dyDescent="0.25">
      <c r="A792" t="s">
        <v>1722</v>
      </c>
      <c r="B792">
        <v>47616</v>
      </c>
      <c r="C792" t="s">
        <v>1722</v>
      </c>
      <c r="D792" t="s">
        <v>1723</v>
      </c>
      <c r="E792" t="s">
        <v>1196</v>
      </c>
      <c r="F792" t="s">
        <v>211</v>
      </c>
    </row>
    <row r="793" spans="1:6" x14ac:dyDescent="0.25">
      <c r="A793" t="s">
        <v>1724</v>
      </c>
      <c r="B793">
        <v>47611</v>
      </c>
      <c r="C793" t="s">
        <v>1724</v>
      </c>
      <c r="D793" t="s">
        <v>1725</v>
      </c>
      <c r="E793" t="s">
        <v>1196</v>
      </c>
      <c r="F793" t="s">
        <v>211</v>
      </c>
    </row>
    <row r="794" spans="1:6" x14ac:dyDescent="0.25">
      <c r="A794" t="s">
        <v>1726</v>
      </c>
      <c r="B794">
        <v>47606</v>
      </c>
      <c r="C794" t="s">
        <v>1726</v>
      </c>
      <c r="D794" t="s">
        <v>1727</v>
      </c>
      <c r="E794" t="s">
        <v>1259</v>
      </c>
      <c r="F794" t="s">
        <v>211</v>
      </c>
    </row>
    <row r="795" spans="1:6" x14ac:dyDescent="0.25">
      <c r="A795" t="s">
        <v>1728</v>
      </c>
      <c r="B795">
        <v>47946</v>
      </c>
      <c r="C795" t="s">
        <v>1728</v>
      </c>
      <c r="D795" t="s">
        <v>1729</v>
      </c>
      <c r="E795" t="s">
        <v>1493</v>
      </c>
      <c r="F795" t="s">
        <v>211</v>
      </c>
    </row>
    <row r="796" spans="1:6" x14ac:dyDescent="0.25">
      <c r="A796" t="s">
        <v>1730</v>
      </c>
      <c r="B796">
        <v>47951</v>
      </c>
      <c r="C796" t="s">
        <v>1730</v>
      </c>
      <c r="D796" t="s">
        <v>1731</v>
      </c>
      <c r="E796" t="s">
        <v>1493</v>
      </c>
      <c r="F796" t="s">
        <v>211</v>
      </c>
    </row>
    <row r="797" spans="1:6" x14ac:dyDescent="0.25">
      <c r="A797" t="s">
        <v>1732</v>
      </c>
      <c r="B797">
        <v>47961</v>
      </c>
      <c r="C797" t="s">
        <v>1732</v>
      </c>
      <c r="D797" t="s">
        <v>1733</v>
      </c>
      <c r="E797" t="s">
        <v>1493</v>
      </c>
      <c r="F797" t="s">
        <v>211</v>
      </c>
    </row>
    <row r="798" spans="1:6" x14ac:dyDescent="0.25">
      <c r="A798" t="s">
        <v>1734</v>
      </c>
      <c r="B798">
        <v>47966</v>
      </c>
      <c r="C798" t="s">
        <v>1734</v>
      </c>
      <c r="D798" t="s">
        <v>1735</v>
      </c>
      <c r="E798" t="s">
        <v>1493</v>
      </c>
      <c r="F798" t="s">
        <v>211</v>
      </c>
    </row>
    <row r="799" spans="1:6" x14ac:dyDescent="0.25">
      <c r="A799" t="s">
        <v>1736</v>
      </c>
      <c r="B799">
        <v>47971</v>
      </c>
      <c r="C799" t="s">
        <v>1736</v>
      </c>
      <c r="D799" t="s">
        <v>1737</v>
      </c>
      <c r="E799" t="s">
        <v>1493</v>
      </c>
      <c r="F799" t="s">
        <v>211</v>
      </c>
    </row>
    <row r="800" spans="1:6" x14ac:dyDescent="0.25">
      <c r="A800" t="s">
        <v>1738</v>
      </c>
      <c r="B800">
        <v>47981</v>
      </c>
      <c r="C800" t="s">
        <v>1738</v>
      </c>
      <c r="D800" t="s">
        <v>1739</v>
      </c>
      <c r="E800" t="s">
        <v>1493</v>
      </c>
      <c r="F800" t="s">
        <v>211</v>
      </c>
    </row>
    <row r="801" spans="1:6" x14ac:dyDescent="0.25">
      <c r="A801" t="s">
        <v>1740</v>
      </c>
      <c r="B801">
        <v>47986</v>
      </c>
      <c r="C801" t="s">
        <v>1740</v>
      </c>
      <c r="D801" t="s">
        <v>1741</v>
      </c>
      <c r="E801" t="s">
        <v>1493</v>
      </c>
      <c r="F801" t="s">
        <v>211</v>
      </c>
    </row>
    <row r="802" spans="1:6" x14ac:dyDescent="0.25">
      <c r="A802" t="s">
        <v>1742</v>
      </c>
      <c r="B802">
        <v>47991</v>
      </c>
      <c r="C802" t="s">
        <v>1742</v>
      </c>
      <c r="D802" t="s">
        <v>1743</v>
      </c>
      <c r="E802" t="s">
        <v>1493</v>
      </c>
      <c r="F802" t="s">
        <v>211</v>
      </c>
    </row>
    <row r="803" spans="1:6" x14ac:dyDescent="0.25">
      <c r="A803" t="s">
        <v>1744</v>
      </c>
      <c r="B803">
        <v>48001</v>
      </c>
      <c r="C803" t="s">
        <v>1744</v>
      </c>
      <c r="D803" t="s">
        <v>1745</v>
      </c>
      <c r="E803" t="s">
        <v>1493</v>
      </c>
      <c r="F803" t="s">
        <v>211</v>
      </c>
    </row>
    <row r="804" spans="1:6" x14ac:dyDescent="0.25">
      <c r="A804" t="s">
        <v>1746</v>
      </c>
      <c r="B804">
        <v>48006</v>
      </c>
      <c r="C804" t="s">
        <v>1746</v>
      </c>
      <c r="D804" t="s">
        <v>1747</v>
      </c>
      <c r="E804" t="s">
        <v>1493</v>
      </c>
      <c r="F804" t="s">
        <v>211</v>
      </c>
    </row>
    <row r="805" spans="1:6" x14ac:dyDescent="0.25">
      <c r="A805" t="s">
        <v>1748</v>
      </c>
      <c r="B805">
        <v>48011</v>
      </c>
      <c r="C805" t="s">
        <v>1748</v>
      </c>
      <c r="D805" t="s">
        <v>1749</v>
      </c>
      <c r="E805" t="s">
        <v>1493</v>
      </c>
      <c r="F805" t="s">
        <v>211</v>
      </c>
    </row>
    <row r="806" spans="1:6" x14ac:dyDescent="0.25">
      <c r="A806" t="s">
        <v>1750</v>
      </c>
      <c r="B806">
        <v>47996</v>
      </c>
      <c r="C806" t="s">
        <v>1750</v>
      </c>
      <c r="D806" t="s">
        <v>1751</v>
      </c>
      <c r="E806" t="s">
        <v>1493</v>
      </c>
      <c r="F806" t="s">
        <v>211</v>
      </c>
    </row>
    <row r="807" spans="1:6" x14ac:dyDescent="0.25">
      <c r="A807" t="s">
        <v>1752</v>
      </c>
      <c r="B807">
        <v>47936</v>
      </c>
      <c r="C807" t="s">
        <v>1752</v>
      </c>
      <c r="D807" t="s">
        <v>1753</v>
      </c>
      <c r="E807" t="s">
        <v>432</v>
      </c>
      <c r="F807" t="s">
        <v>211</v>
      </c>
    </row>
    <row r="808" spans="1:6" x14ac:dyDescent="0.25">
      <c r="A808" t="s">
        <v>1754</v>
      </c>
      <c r="B808">
        <v>48276</v>
      </c>
      <c r="C808" t="s">
        <v>1754</v>
      </c>
      <c r="D808" t="s">
        <v>1755</v>
      </c>
      <c r="E808" t="s">
        <v>458</v>
      </c>
      <c r="F808" t="s">
        <v>211</v>
      </c>
    </row>
    <row r="809" spans="1:6" x14ac:dyDescent="0.25">
      <c r="A809" t="s">
        <v>1756</v>
      </c>
      <c r="B809">
        <v>48281</v>
      </c>
      <c r="C809" t="s">
        <v>1756</v>
      </c>
      <c r="D809" t="s">
        <v>1757</v>
      </c>
      <c r="E809" t="s">
        <v>458</v>
      </c>
      <c r="F809" t="s">
        <v>211</v>
      </c>
    </row>
    <row r="810" spans="1:6" x14ac:dyDescent="0.25">
      <c r="A810" t="s">
        <v>1758</v>
      </c>
      <c r="B810">
        <v>48286</v>
      </c>
      <c r="C810" t="s">
        <v>1758</v>
      </c>
      <c r="D810" t="s">
        <v>1759</v>
      </c>
      <c r="E810" t="s">
        <v>458</v>
      </c>
      <c r="F810" t="s">
        <v>211</v>
      </c>
    </row>
    <row r="811" spans="1:6" x14ac:dyDescent="0.25">
      <c r="A811" t="s">
        <v>1760</v>
      </c>
      <c r="B811">
        <v>49181</v>
      </c>
      <c r="C811" t="s">
        <v>1760</v>
      </c>
      <c r="D811" t="s">
        <v>1761</v>
      </c>
      <c r="E811" t="s">
        <v>458</v>
      </c>
      <c r="F811" t="s">
        <v>211</v>
      </c>
    </row>
    <row r="812" spans="1:6" x14ac:dyDescent="0.25">
      <c r="A812" t="s">
        <v>1762</v>
      </c>
      <c r="B812">
        <v>48326</v>
      </c>
      <c r="C812" t="s">
        <v>1762</v>
      </c>
      <c r="D812" t="s">
        <v>1763</v>
      </c>
      <c r="E812" t="s">
        <v>1291</v>
      </c>
      <c r="F812" t="s">
        <v>211</v>
      </c>
    </row>
    <row r="813" spans="1:6" x14ac:dyDescent="0.25">
      <c r="A813" t="s">
        <v>1764</v>
      </c>
      <c r="B813">
        <v>48331</v>
      </c>
      <c r="C813" t="s">
        <v>1764</v>
      </c>
      <c r="D813" t="s">
        <v>1765</v>
      </c>
      <c r="E813" t="s">
        <v>1291</v>
      </c>
      <c r="F813" t="s">
        <v>211</v>
      </c>
    </row>
    <row r="814" spans="1:6" x14ac:dyDescent="0.25">
      <c r="A814" t="s">
        <v>1766</v>
      </c>
      <c r="B814">
        <v>48341</v>
      </c>
      <c r="C814" t="s">
        <v>1766</v>
      </c>
      <c r="D814" t="s">
        <v>1767</v>
      </c>
      <c r="E814" t="s">
        <v>1291</v>
      </c>
      <c r="F814" t="s">
        <v>211</v>
      </c>
    </row>
    <row r="815" spans="1:6" x14ac:dyDescent="0.25">
      <c r="A815" t="s">
        <v>1768</v>
      </c>
      <c r="B815">
        <v>48351</v>
      </c>
      <c r="C815" t="s">
        <v>1768</v>
      </c>
      <c r="D815" t="s">
        <v>1769</v>
      </c>
      <c r="E815" t="s">
        <v>1291</v>
      </c>
      <c r="F815" t="s">
        <v>211</v>
      </c>
    </row>
    <row r="816" spans="1:6" x14ac:dyDescent="0.25">
      <c r="A816" t="s">
        <v>1770</v>
      </c>
      <c r="B816">
        <v>48356</v>
      </c>
      <c r="C816" t="s">
        <v>1770</v>
      </c>
      <c r="D816" t="s">
        <v>1771</v>
      </c>
      <c r="E816" t="s">
        <v>1291</v>
      </c>
      <c r="F816" t="s">
        <v>211</v>
      </c>
    </row>
    <row r="817" spans="1:6" x14ac:dyDescent="0.25">
      <c r="A817" t="s">
        <v>1772</v>
      </c>
      <c r="B817">
        <v>48361</v>
      </c>
      <c r="C817" t="s">
        <v>1772</v>
      </c>
      <c r="D817" t="s">
        <v>1773</v>
      </c>
      <c r="E817" t="s">
        <v>1291</v>
      </c>
      <c r="F817" t="s">
        <v>211</v>
      </c>
    </row>
    <row r="818" spans="1:6" x14ac:dyDescent="0.25">
      <c r="A818" t="s">
        <v>1774</v>
      </c>
      <c r="B818">
        <v>48366</v>
      </c>
      <c r="C818" t="s">
        <v>1774</v>
      </c>
      <c r="D818" t="s">
        <v>1576</v>
      </c>
      <c r="E818" t="s">
        <v>1291</v>
      </c>
      <c r="F818" t="s">
        <v>211</v>
      </c>
    </row>
    <row r="819" spans="1:6" x14ac:dyDescent="0.25">
      <c r="A819" t="s">
        <v>1775</v>
      </c>
      <c r="B819">
        <v>48371</v>
      </c>
      <c r="C819" t="s">
        <v>1775</v>
      </c>
      <c r="D819" t="s">
        <v>1576</v>
      </c>
      <c r="E819" t="s">
        <v>1291</v>
      </c>
      <c r="F819" t="s">
        <v>211</v>
      </c>
    </row>
    <row r="820" spans="1:6" x14ac:dyDescent="0.25">
      <c r="A820" t="s">
        <v>1776</v>
      </c>
      <c r="B820">
        <v>48661</v>
      </c>
      <c r="C820" t="s">
        <v>1776</v>
      </c>
      <c r="D820" t="s">
        <v>1777</v>
      </c>
      <c r="E820" t="s">
        <v>1291</v>
      </c>
      <c r="F820" t="s">
        <v>211</v>
      </c>
    </row>
    <row r="821" spans="1:6" x14ac:dyDescent="0.25">
      <c r="A821" t="s">
        <v>1778</v>
      </c>
      <c r="B821">
        <v>48676</v>
      </c>
      <c r="C821" t="s">
        <v>1778</v>
      </c>
      <c r="D821" t="s">
        <v>1779</v>
      </c>
      <c r="E821" t="s">
        <v>1291</v>
      </c>
      <c r="F821" t="s">
        <v>211</v>
      </c>
    </row>
    <row r="822" spans="1:6" x14ac:dyDescent="0.25">
      <c r="A822" t="s">
        <v>1780</v>
      </c>
      <c r="B822">
        <v>48691</v>
      </c>
      <c r="C822" t="s">
        <v>1780</v>
      </c>
      <c r="D822" t="s">
        <v>1781</v>
      </c>
      <c r="E822" t="s">
        <v>1291</v>
      </c>
      <c r="F822" t="s">
        <v>211</v>
      </c>
    </row>
    <row r="823" spans="1:6" x14ac:dyDescent="0.25">
      <c r="A823" t="s">
        <v>1782</v>
      </c>
      <c r="B823">
        <v>48706</v>
      </c>
      <c r="C823" t="s">
        <v>1782</v>
      </c>
      <c r="D823" t="s">
        <v>1783</v>
      </c>
      <c r="E823" t="s">
        <v>1291</v>
      </c>
      <c r="F823" t="s">
        <v>211</v>
      </c>
    </row>
    <row r="824" spans="1:6" x14ac:dyDescent="0.25">
      <c r="A824" t="s">
        <v>1784</v>
      </c>
      <c r="B824">
        <v>48716</v>
      </c>
      <c r="C824" t="s">
        <v>1784</v>
      </c>
      <c r="D824" t="s">
        <v>1785</v>
      </c>
      <c r="E824" t="s">
        <v>1291</v>
      </c>
      <c r="F824" t="s">
        <v>211</v>
      </c>
    </row>
    <row r="825" spans="1:6" x14ac:dyDescent="0.25">
      <c r="A825" t="s">
        <v>1786</v>
      </c>
      <c r="B825">
        <v>48731</v>
      </c>
      <c r="C825" t="s">
        <v>1786</v>
      </c>
      <c r="D825" t="s">
        <v>1787</v>
      </c>
      <c r="E825" t="s">
        <v>1291</v>
      </c>
      <c r="F825" t="s">
        <v>211</v>
      </c>
    </row>
    <row r="826" spans="1:6" x14ac:dyDescent="0.25">
      <c r="A826" t="s">
        <v>1788</v>
      </c>
      <c r="B826">
        <v>48736</v>
      </c>
      <c r="C826" t="s">
        <v>1788</v>
      </c>
      <c r="D826" t="s">
        <v>1789</v>
      </c>
      <c r="E826" t="s">
        <v>1291</v>
      </c>
      <c r="F826" t="s">
        <v>211</v>
      </c>
    </row>
    <row r="827" spans="1:6" x14ac:dyDescent="0.25">
      <c r="A827" t="s">
        <v>1790</v>
      </c>
      <c r="B827">
        <v>48741</v>
      </c>
      <c r="C827" t="s">
        <v>1790</v>
      </c>
      <c r="D827" t="s">
        <v>1791</v>
      </c>
      <c r="E827" t="s">
        <v>1291</v>
      </c>
      <c r="F827" t="s">
        <v>211</v>
      </c>
    </row>
    <row r="828" spans="1:6" x14ac:dyDescent="0.25">
      <c r="A828" t="s">
        <v>1792</v>
      </c>
      <c r="B828">
        <v>48746</v>
      </c>
      <c r="C828" t="s">
        <v>1792</v>
      </c>
      <c r="D828" t="s">
        <v>1793</v>
      </c>
      <c r="E828" t="s">
        <v>1291</v>
      </c>
      <c r="F828" t="s">
        <v>211</v>
      </c>
    </row>
    <row r="829" spans="1:6" x14ac:dyDescent="0.25">
      <c r="A829" t="s">
        <v>1794</v>
      </c>
      <c r="B829">
        <v>48751</v>
      </c>
      <c r="C829" t="s">
        <v>1794</v>
      </c>
      <c r="D829" t="s">
        <v>1795</v>
      </c>
      <c r="E829" t="s">
        <v>1291</v>
      </c>
      <c r="F829" t="s">
        <v>211</v>
      </c>
    </row>
    <row r="830" spans="1:6" x14ac:dyDescent="0.25">
      <c r="A830" t="s">
        <v>1796</v>
      </c>
      <c r="B830">
        <v>48301</v>
      </c>
      <c r="C830" t="s">
        <v>1796</v>
      </c>
      <c r="D830" t="s">
        <v>1797</v>
      </c>
      <c r="E830" t="s">
        <v>1291</v>
      </c>
      <c r="F830" t="s">
        <v>211</v>
      </c>
    </row>
    <row r="831" spans="1:6" x14ac:dyDescent="0.25">
      <c r="A831" t="s">
        <v>1798</v>
      </c>
      <c r="B831">
        <v>48576</v>
      </c>
      <c r="C831" t="s">
        <v>1798</v>
      </c>
      <c r="D831" t="s">
        <v>1799</v>
      </c>
      <c r="E831" t="s">
        <v>1291</v>
      </c>
      <c r="F831" t="s">
        <v>211</v>
      </c>
    </row>
    <row r="832" spans="1:6" x14ac:dyDescent="0.25">
      <c r="A832" t="s">
        <v>1800</v>
      </c>
      <c r="B832">
        <v>48596</v>
      </c>
      <c r="C832" t="s">
        <v>1800</v>
      </c>
      <c r="D832" t="s">
        <v>1801</v>
      </c>
      <c r="E832" t="s">
        <v>1291</v>
      </c>
      <c r="F832" t="s">
        <v>211</v>
      </c>
    </row>
    <row r="833" spans="1:6" x14ac:dyDescent="0.25">
      <c r="A833" t="s">
        <v>1802</v>
      </c>
      <c r="B833">
        <v>48611</v>
      </c>
      <c r="C833" t="s">
        <v>1802</v>
      </c>
      <c r="D833" t="s">
        <v>1803</v>
      </c>
      <c r="E833" t="s">
        <v>1291</v>
      </c>
      <c r="F833" t="s">
        <v>211</v>
      </c>
    </row>
    <row r="834" spans="1:6" x14ac:dyDescent="0.25">
      <c r="A834" t="s">
        <v>1804</v>
      </c>
      <c r="B834">
        <v>48626</v>
      </c>
      <c r="C834" t="s">
        <v>1804</v>
      </c>
      <c r="D834" t="s">
        <v>1805</v>
      </c>
      <c r="E834" t="s">
        <v>1291</v>
      </c>
      <c r="F834" t="s">
        <v>211</v>
      </c>
    </row>
    <row r="835" spans="1:6" x14ac:dyDescent="0.25">
      <c r="A835" t="s">
        <v>1806</v>
      </c>
      <c r="B835">
        <v>48641</v>
      </c>
      <c r="C835" t="s">
        <v>1806</v>
      </c>
      <c r="D835" t="s">
        <v>1807</v>
      </c>
      <c r="E835" t="s">
        <v>1291</v>
      </c>
      <c r="F835" t="s">
        <v>211</v>
      </c>
    </row>
    <row r="836" spans="1:6" x14ac:dyDescent="0.25">
      <c r="A836" t="s">
        <v>1808</v>
      </c>
      <c r="B836">
        <v>48646</v>
      </c>
      <c r="C836" t="s">
        <v>1808</v>
      </c>
      <c r="D836" t="s">
        <v>1809</v>
      </c>
      <c r="E836" t="s">
        <v>1291</v>
      </c>
      <c r="F836" t="s">
        <v>211</v>
      </c>
    </row>
    <row r="837" spans="1:6" x14ac:dyDescent="0.25">
      <c r="A837" t="s">
        <v>1810</v>
      </c>
      <c r="B837">
        <v>48876</v>
      </c>
      <c r="C837" t="s">
        <v>1810</v>
      </c>
      <c r="D837" t="s">
        <v>1811</v>
      </c>
      <c r="E837" t="s">
        <v>1291</v>
      </c>
      <c r="F837" t="s">
        <v>211</v>
      </c>
    </row>
    <row r="838" spans="1:6" x14ac:dyDescent="0.25">
      <c r="A838" t="s">
        <v>1812</v>
      </c>
      <c r="B838">
        <v>48881</v>
      </c>
      <c r="C838" t="s">
        <v>1812</v>
      </c>
      <c r="D838" t="s">
        <v>1813</v>
      </c>
      <c r="E838" t="s">
        <v>1291</v>
      </c>
      <c r="F838" t="s">
        <v>211</v>
      </c>
    </row>
    <row r="839" spans="1:6" x14ac:dyDescent="0.25">
      <c r="A839" t="s">
        <v>1814</v>
      </c>
      <c r="B839">
        <v>48886</v>
      </c>
      <c r="C839" t="s">
        <v>1814</v>
      </c>
      <c r="D839" t="s">
        <v>1815</v>
      </c>
      <c r="E839" t="s">
        <v>1291</v>
      </c>
      <c r="F839" t="s">
        <v>211</v>
      </c>
    </row>
    <row r="840" spans="1:6" x14ac:dyDescent="0.25">
      <c r="A840" t="s">
        <v>1816</v>
      </c>
      <c r="B840">
        <v>48891</v>
      </c>
      <c r="C840" t="s">
        <v>1816</v>
      </c>
      <c r="D840" t="s">
        <v>1817</v>
      </c>
      <c r="E840" t="s">
        <v>1291</v>
      </c>
      <c r="F840" t="s">
        <v>211</v>
      </c>
    </row>
    <row r="841" spans="1:6" x14ac:dyDescent="0.25">
      <c r="A841" t="s">
        <v>1818</v>
      </c>
      <c r="B841">
        <v>48896</v>
      </c>
      <c r="C841" t="s">
        <v>1818</v>
      </c>
      <c r="D841" t="s">
        <v>1819</v>
      </c>
      <c r="E841" t="s">
        <v>1291</v>
      </c>
      <c r="F841" t="s">
        <v>211</v>
      </c>
    </row>
    <row r="842" spans="1:6" x14ac:dyDescent="0.25">
      <c r="A842" t="s">
        <v>1820</v>
      </c>
      <c r="B842">
        <v>48901</v>
      </c>
      <c r="C842" t="s">
        <v>1820</v>
      </c>
      <c r="D842" t="s">
        <v>1821</v>
      </c>
      <c r="E842" t="s">
        <v>1291</v>
      </c>
      <c r="F842" t="s">
        <v>211</v>
      </c>
    </row>
    <row r="843" spans="1:6" x14ac:dyDescent="0.25">
      <c r="A843" t="s">
        <v>1822</v>
      </c>
      <c r="B843">
        <v>48906</v>
      </c>
      <c r="C843" t="s">
        <v>1822</v>
      </c>
      <c r="D843" t="s">
        <v>1823</v>
      </c>
      <c r="E843" t="s">
        <v>1291</v>
      </c>
      <c r="F843" t="s">
        <v>211</v>
      </c>
    </row>
    <row r="844" spans="1:6" x14ac:dyDescent="0.25">
      <c r="A844" t="s">
        <v>1824</v>
      </c>
      <c r="B844">
        <v>48911</v>
      </c>
      <c r="C844" t="s">
        <v>1824</v>
      </c>
      <c r="D844" t="s">
        <v>1825</v>
      </c>
      <c r="E844" t="s">
        <v>1291</v>
      </c>
      <c r="F844" t="s">
        <v>211</v>
      </c>
    </row>
    <row r="845" spans="1:6" x14ac:dyDescent="0.25">
      <c r="A845" t="s">
        <v>1826</v>
      </c>
      <c r="B845">
        <v>48916</v>
      </c>
      <c r="C845" t="s">
        <v>1826</v>
      </c>
      <c r="D845" t="s">
        <v>1827</v>
      </c>
      <c r="E845" t="s">
        <v>1291</v>
      </c>
      <c r="F845" t="s">
        <v>211</v>
      </c>
    </row>
    <row r="846" spans="1:6" x14ac:dyDescent="0.25">
      <c r="A846" t="s">
        <v>1828</v>
      </c>
      <c r="B846">
        <v>48921</v>
      </c>
      <c r="C846" t="s">
        <v>1828</v>
      </c>
      <c r="D846" t="s">
        <v>1829</v>
      </c>
      <c r="E846" t="s">
        <v>1291</v>
      </c>
      <c r="F846" t="s">
        <v>211</v>
      </c>
    </row>
    <row r="847" spans="1:6" x14ac:dyDescent="0.25">
      <c r="A847" t="s">
        <v>1830</v>
      </c>
      <c r="B847">
        <v>48926</v>
      </c>
      <c r="C847" t="s">
        <v>1830</v>
      </c>
      <c r="D847" t="s">
        <v>1831</v>
      </c>
      <c r="E847" t="s">
        <v>1291</v>
      </c>
      <c r="F847" t="s">
        <v>211</v>
      </c>
    </row>
    <row r="848" spans="1:6" x14ac:dyDescent="0.25">
      <c r="A848" t="s">
        <v>1832</v>
      </c>
      <c r="B848">
        <v>48931</v>
      </c>
      <c r="C848" t="s">
        <v>1832</v>
      </c>
      <c r="D848" t="s">
        <v>1833</v>
      </c>
      <c r="E848" t="s">
        <v>1291</v>
      </c>
      <c r="F848" t="s">
        <v>211</v>
      </c>
    </row>
    <row r="849" spans="1:6" x14ac:dyDescent="0.25">
      <c r="A849" t="s">
        <v>1834</v>
      </c>
      <c r="B849">
        <v>48936</v>
      </c>
      <c r="C849" t="s">
        <v>1834</v>
      </c>
      <c r="D849" t="s">
        <v>1835</v>
      </c>
      <c r="E849" t="s">
        <v>1291</v>
      </c>
      <c r="F849" t="s">
        <v>211</v>
      </c>
    </row>
    <row r="850" spans="1:6" x14ac:dyDescent="0.25">
      <c r="A850" t="s">
        <v>1836</v>
      </c>
      <c r="B850">
        <v>48941</v>
      </c>
      <c r="C850" t="s">
        <v>1836</v>
      </c>
      <c r="D850" t="s">
        <v>1837</v>
      </c>
      <c r="E850" t="s">
        <v>1291</v>
      </c>
      <c r="F850" t="s">
        <v>211</v>
      </c>
    </row>
    <row r="851" spans="1:6" x14ac:dyDescent="0.25">
      <c r="A851" t="s">
        <v>1838</v>
      </c>
      <c r="B851">
        <v>48946</v>
      </c>
      <c r="C851" t="s">
        <v>1838</v>
      </c>
      <c r="D851" t="s">
        <v>1839</v>
      </c>
      <c r="E851" t="s">
        <v>1291</v>
      </c>
      <c r="F851" t="s">
        <v>211</v>
      </c>
    </row>
    <row r="852" spans="1:6" x14ac:dyDescent="0.25">
      <c r="A852" t="s">
        <v>1840</v>
      </c>
      <c r="B852">
        <v>48951</v>
      </c>
      <c r="C852" t="s">
        <v>1840</v>
      </c>
      <c r="D852" t="s">
        <v>1841</v>
      </c>
      <c r="E852" t="s">
        <v>1291</v>
      </c>
      <c r="F852" t="s">
        <v>211</v>
      </c>
    </row>
    <row r="853" spans="1:6" x14ac:dyDescent="0.25">
      <c r="A853" t="s">
        <v>1842</v>
      </c>
      <c r="B853">
        <v>48956</v>
      </c>
      <c r="C853" t="s">
        <v>1842</v>
      </c>
      <c r="D853" t="s">
        <v>1843</v>
      </c>
      <c r="E853" t="s">
        <v>1291</v>
      </c>
      <c r="F853" t="s">
        <v>211</v>
      </c>
    </row>
    <row r="854" spans="1:6" x14ac:dyDescent="0.25">
      <c r="A854" t="s">
        <v>1844</v>
      </c>
      <c r="B854">
        <v>48961</v>
      </c>
      <c r="C854" t="s">
        <v>1844</v>
      </c>
      <c r="D854" t="s">
        <v>1845</v>
      </c>
      <c r="E854" t="s">
        <v>1291</v>
      </c>
      <c r="F854" t="s">
        <v>211</v>
      </c>
    </row>
    <row r="855" spans="1:6" x14ac:dyDescent="0.25">
      <c r="A855" t="s">
        <v>1846</v>
      </c>
      <c r="B855">
        <v>48966</v>
      </c>
      <c r="C855" t="s">
        <v>1846</v>
      </c>
      <c r="D855" t="s">
        <v>1847</v>
      </c>
      <c r="E855" t="s">
        <v>1291</v>
      </c>
      <c r="F855" t="s">
        <v>211</v>
      </c>
    </row>
    <row r="856" spans="1:6" x14ac:dyDescent="0.25">
      <c r="A856" t="s">
        <v>1848</v>
      </c>
      <c r="B856">
        <v>49316</v>
      </c>
      <c r="C856" t="s">
        <v>1848</v>
      </c>
      <c r="D856" t="s">
        <v>1849</v>
      </c>
      <c r="E856" t="s">
        <v>1291</v>
      </c>
      <c r="F856" t="s">
        <v>211</v>
      </c>
    </row>
    <row r="857" spans="1:6" x14ac:dyDescent="0.25">
      <c r="A857" t="s">
        <v>1850</v>
      </c>
      <c r="B857">
        <v>49321</v>
      </c>
      <c r="C857" t="s">
        <v>1850</v>
      </c>
      <c r="D857" t="s">
        <v>1851</v>
      </c>
      <c r="E857" t="s">
        <v>1291</v>
      </c>
      <c r="F857" t="s">
        <v>211</v>
      </c>
    </row>
    <row r="858" spans="1:6" x14ac:dyDescent="0.25">
      <c r="A858" t="s">
        <v>1852</v>
      </c>
      <c r="B858">
        <v>49341</v>
      </c>
      <c r="C858" t="s">
        <v>1852</v>
      </c>
      <c r="D858" t="s">
        <v>1853</v>
      </c>
      <c r="E858" t="s">
        <v>1291</v>
      </c>
      <c r="F858" t="s">
        <v>211</v>
      </c>
    </row>
    <row r="859" spans="1:6" x14ac:dyDescent="0.25">
      <c r="A859" t="s">
        <v>1854</v>
      </c>
      <c r="B859">
        <v>49326</v>
      </c>
      <c r="C859" t="s">
        <v>1854</v>
      </c>
      <c r="D859" t="s">
        <v>1855</v>
      </c>
      <c r="E859" t="s">
        <v>1291</v>
      </c>
      <c r="F859" t="s">
        <v>211</v>
      </c>
    </row>
    <row r="860" spans="1:6" x14ac:dyDescent="0.25">
      <c r="A860" t="s">
        <v>1856</v>
      </c>
      <c r="B860">
        <v>49331</v>
      </c>
      <c r="C860" t="s">
        <v>1856</v>
      </c>
      <c r="D860" t="s">
        <v>1857</v>
      </c>
      <c r="E860" t="s">
        <v>1291</v>
      </c>
      <c r="F860" t="s">
        <v>211</v>
      </c>
    </row>
    <row r="861" spans="1:6" x14ac:dyDescent="0.25">
      <c r="A861" t="s">
        <v>1858</v>
      </c>
      <c r="B861">
        <v>49346</v>
      </c>
      <c r="C861" t="s">
        <v>1858</v>
      </c>
      <c r="D861" t="s">
        <v>1859</v>
      </c>
      <c r="E861" t="s">
        <v>1291</v>
      </c>
      <c r="F861" t="s">
        <v>211</v>
      </c>
    </row>
    <row r="862" spans="1:6" x14ac:dyDescent="0.25">
      <c r="A862" t="s">
        <v>1860</v>
      </c>
      <c r="B862">
        <v>49351</v>
      </c>
      <c r="C862" t="s">
        <v>1860</v>
      </c>
      <c r="D862" t="s">
        <v>1861</v>
      </c>
      <c r="E862" t="s">
        <v>1291</v>
      </c>
      <c r="F862" t="s">
        <v>211</v>
      </c>
    </row>
    <row r="863" spans="1:6" x14ac:dyDescent="0.25">
      <c r="A863" t="s">
        <v>1862</v>
      </c>
      <c r="B863">
        <v>49356</v>
      </c>
      <c r="C863" t="s">
        <v>1862</v>
      </c>
      <c r="D863" t="s">
        <v>1863</v>
      </c>
      <c r="E863" t="s">
        <v>1864</v>
      </c>
      <c r="F863" t="s">
        <v>211</v>
      </c>
    </row>
    <row r="864" spans="1:6" x14ac:dyDescent="0.25">
      <c r="A864" t="s">
        <v>1865</v>
      </c>
      <c r="B864">
        <v>49361</v>
      </c>
      <c r="C864" t="s">
        <v>1865</v>
      </c>
      <c r="D864" t="s">
        <v>1866</v>
      </c>
      <c r="E864" t="s">
        <v>1864</v>
      </c>
      <c r="F864" t="s">
        <v>211</v>
      </c>
    </row>
    <row r="865" spans="1:6" x14ac:dyDescent="0.25">
      <c r="A865" t="s">
        <v>1867</v>
      </c>
      <c r="B865">
        <v>49366</v>
      </c>
      <c r="C865" t="s">
        <v>1867</v>
      </c>
      <c r="D865" t="s">
        <v>1868</v>
      </c>
      <c r="E865" t="s">
        <v>1864</v>
      </c>
      <c r="F865" t="s">
        <v>211</v>
      </c>
    </row>
    <row r="866" spans="1:6" x14ac:dyDescent="0.25">
      <c r="A866" t="s">
        <v>1869</v>
      </c>
      <c r="B866">
        <v>49371</v>
      </c>
      <c r="C866" t="s">
        <v>1869</v>
      </c>
      <c r="D866" t="s">
        <v>1870</v>
      </c>
      <c r="E866" t="s">
        <v>1864</v>
      </c>
      <c r="F866" t="s">
        <v>211</v>
      </c>
    </row>
    <row r="867" spans="1:6" x14ac:dyDescent="0.25">
      <c r="A867" t="s">
        <v>1871</v>
      </c>
      <c r="B867">
        <v>49376</v>
      </c>
      <c r="C867" t="s">
        <v>1871</v>
      </c>
      <c r="D867" t="s">
        <v>1872</v>
      </c>
      <c r="E867" t="s">
        <v>1864</v>
      </c>
      <c r="F867" t="s">
        <v>211</v>
      </c>
    </row>
    <row r="868" spans="1:6" x14ac:dyDescent="0.25">
      <c r="A868" t="s">
        <v>1873</v>
      </c>
      <c r="B868">
        <v>49381</v>
      </c>
      <c r="C868" t="s">
        <v>1873</v>
      </c>
      <c r="D868" t="s">
        <v>1874</v>
      </c>
      <c r="E868" t="s">
        <v>1864</v>
      </c>
      <c r="F868" t="s">
        <v>211</v>
      </c>
    </row>
    <row r="869" spans="1:6" x14ac:dyDescent="0.25">
      <c r="A869" t="s">
        <v>1875</v>
      </c>
      <c r="B869">
        <v>49386</v>
      </c>
      <c r="C869" t="s">
        <v>1875</v>
      </c>
      <c r="D869" t="s">
        <v>1876</v>
      </c>
      <c r="E869" t="s">
        <v>1864</v>
      </c>
      <c r="F869" t="s">
        <v>211</v>
      </c>
    </row>
    <row r="870" spans="1:6" x14ac:dyDescent="0.25">
      <c r="A870" t="s">
        <v>1877</v>
      </c>
      <c r="B870">
        <v>49391</v>
      </c>
      <c r="C870" t="s">
        <v>1877</v>
      </c>
      <c r="D870" t="s">
        <v>1878</v>
      </c>
      <c r="E870" t="s">
        <v>1864</v>
      </c>
      <c r="F870" t="s">
        <v>211</v>
      </c>
    </row>
    <row r="871" spans="1:6" x14ac:dyDescent="0.25">
      <c r="A871" t="s">
        <v>1879</v>
      </c>
      <c r="B871">
        <v>49396</v>
      </c>
      <c r="C871" t="s">
        <v>1879</v>
      </c>
      <c r="D871" t="s">
        <v>1880</v>
      </c>
      <c r="E871" t="s">
        <v>1864</v>
      </c>
      <c r="F871" t="s">
        <v>211</v>
      </c>
    </row>
    <row r="872" spans="1:6" x14ac:dyDescent="0.25">
      <c r="A872" t="s">
        <v>1881</v>
      </c>
      <c r="B872">
        <v>49401</v>
      </c>
      <c r="C872" t="s">
        <v>1881</v>
      </c>
      <c r="D872" t="s">
        <v>1882</v>
      </c>
      <c r="E872" t="s">
        <v>1864</v>
      </c>
      <c r="F872" t="s">
        <v>211</v>
      </c>
    </row>
    <row r="873" spans="1:6" x14ac:dyDescent="0.25">
      <c r="A873" t="s">
        <v>1883</v>
      </c>
      <c r="B873">
        <v>49411</v>
      </c>
      <c r="C873" t="s">
        <v>1883</v>
      </c>
      <c r="D873" t="s">
        <v>1884</v>
      </c>
      <c r="E873" t="s">
        <v>1291</v>
      </c>
      <c r="F873" t="s">
        <v>211</v>
      </c>
    </row>
    <row r="874" spans="1:6" x14ac:dyDescent="0.25">
      <c r="A874" t="s">
        <v>1885</v>
      </c>
      <c r="B874">
        <v>49436</v>
      </c>
      <c r="C874" t="s">
        <v>1885</v>
      </c>
      <c r="D874" t="s">
        <v>1886</v>
      </c>
      <c r="E874" t="s">
        <v>1291</v>
      </c>
      <c r="F874" t="s">
        <v>211</v>
      </c>
    </row>
    <row r="875" spans="1:6" x14ac:dyDescent="0.25">
      <c r="A875" t="s">
        <v>1887</v>
      </c>
      <c r="B875">
        <v>49441</v>
      </c>
      <c r="C875" t="s">
        <v>1887</v>
      </c>
      <c r="D875" t="s">
        <v>1888</v>
      </c>
      <c r="E875" t="s">
        <v>1291</v>
      </c>
      <c r="F875" t="s">
        <v>211</v>
      </c>
    </row>
    <row r="876" spans="1:6" x14ac:dyDescent="0.25">
      <c r="A876" t="s">
        <v>1889</v>
      </c>
      <c r="B876">
        <v>49446</v>
      </c>
      <c r="C876" t="s">
        <v>1889</v>
      </c>
      <c r="D876" t="s">
        <v>1890</v>
      </c>
      <c r="E876" t="s">
        <v>1291</v>
      </c>
      <c r="F876" t="s">
        <v>211</v>
      </c>
    </row>
    <row r="877" spans="1:6" x14ac:dyDescent="0.25">
      <c r="A877" t="s">
        <v>1891</v>
      </c>
      <c r="B877">
        <v>49451</v>
      </c>
      <c r="C877" t="s">
        <v>1891</v>
      </c>
      <c r="D877" t="s">
        <v>1892</v>
      </c>
      <c r="E877" t="s">
        <v>1291</v>
      </c>
      <c r="F877" t="s">
        <v>211</v>
      </c>
    </row>
    <row r="878" spans="1:6" x14ac:dyDescent="0.25">
      <c r="A878" t="s">
        <v>1893</v>
      </c>
      <c r="B878">
        <v>49456</v>
      </c>
      <c r="C878" t="s">
        <v>1893</v>
      </c>
      <c r="D878" t="s">
        <v>1894</v>
      </c>
      <c r="E878" t="s">
        <v>1291</v>
      </c>
      <c r="F878" t="s">
        <v>211</v>
      </c>
    </row>
    <row r="879" spans="1:6" x14ac:dyDescent="0.25">
      <c r="A879" t="s">
        <v>1895</v>
      </c>
      <c r="B879">
        <v>49461</v>
      </c>
      <c r="C879" t="s">
        <v>1895</v>
      </c>
      <c r="D879" t="s">
        <v>1896</v>
      </c>
      <c r="E879" t="s">
        <v>1291</v>
      </c>
      <c r="F879" t="s">
        <v>211</v>
      </c>
    </row>
    <row r="880" spans="1:6" x14ac:dyDescent="0.25">
      <c r="A880" t="s">
        <v>1897</v>
      </c>
      <c r="B880">
        <v>49466</v>
      </c>
      <c r="C880" t="s">
        <v>1897</v>
      </c>
      <c r="D880" t="s">
        <v>1898</v>
      </c>
      <c r="E880" t="s">
        <v>1291</v>
      </c>
      <c r="F880" t="s">
        <v>211</v>
      </c>
    </row>
    <row r="881" spans="1:6" x14ac:dyDescent="0.25">
      <c r="A881" t="s">
        <v>1899</v>
      </c>
      <c r="B881">
        <v>49471</v>
      </c>
      <c r="C881" t="s">
        <v>1899</v>
      </c>
      <c r="D881" t="s">
        <v>1900</v>
      </c>
      <c r="E881" t="s">
        <v>1291</v>
      </c>
      <c r="F881" t="s">
        <v>211</v>
      </c>
    </row>
    <row r="882" spans="1:6" x14ac:dyDescent="0.25">
      <c r="A882" t="s">
        <v>1901</v>
      </c>
      <c r="B882">
        <v>49476</v>
      </c>
      <c r="C882" t="s">
        <v>1901</v>
      </c>
      <c r="D882" t="s">
        <v>1902</v>
      </c>
      <c r="E882" t="s">
        <v>1291</v>
      </c>
      <c r="F882" t="s">
        <v>211</v>
      </c>
    </row>
    <row r="883" spans="1:6" x14ac:dyDescent="0.25">
      <c r="A883" t="s">
        <v>1903</v>
      </c>
      <c r="B883">
        <v>49481</v>
      </c>
      <c r="C883" t="s">
        <v>1903</v>
      </c>
      <c r="D883" t="s">
        <v>1904</v>
      </c>
      <c r="E883" t="s">
        <v>1291</v>
      </c>
      <c r="F883" t="s">
        <v>211</v>
      </c>
    </row>
    <row r="884" spans="1:6" x14ac:dyDescent="0.25">
      <c r="A884" t="s">
        <v>1905</v>
      </c>
      <c r="B884">
        <v>49486</v>
      </c>
      <c r="C884" t="s">
        <v>1905</v>
      </c>
      <c r="D884" t="s">
        <v>1906</v>
      </c>
      <c r="E884" t="s">
        <v>1291</v>
      </c>
      <c r="F884" t="s">
        <v>211</v>
      </c>
    </row>
    <row r="885" spans="1:6" x14ac:dyDescent="0.25">
      <c r="A885" t="s">
        <v>1907</v>
      </c>
      <c r="B885">
        <v>49491</v>
      </c>
      <c r="C885" t="s">
        <v>1907</v>
      </c>
      <c r="D885" t="s">
        <v>1908</v>
      </c>
      <c r="E885" t="s">
        <v>1291</v>
      </c>
      <c r="F885" t="s">
        <v>211</v>
      </c>
    </row>
    <row r="886" spans="1:6" x14ac:dyDescent="0.25">
      <c r="A886" t="s">
        <v>1909</v>
      </c>
      <c r="B886">
        <v>49496</v>
      </c>
      <c r="C886" t="s">
        <v>1909</v>
      </c>
      <c r="D886" t="s">
        <v>1910</v>
      </c>
      <c r="E886" t="s">
        <v>1291</v>
      </c>
      <c r="F886" t="s">
        <v>211</v>
      </c>
    </row>
    <row r="887" spans="1:6" x14ac:dyDescent="0.25">
      <c r="A887" t="s">
        <v>1911</v>
      </c>
      <c r="B887">
        <v>49501</v>
      </c>
      <c r="C887" t="s">
        <v>1911</v>
      </c>
      <c r="D887" t="s">
        <v>1912</v>
      </c>
      <c r="E887" t="s">
        <v>1291</v>
      </c>
      <c r="F887" t="s">
        <v>211</v>
      </c>
    </row>
    <row r="888" spans="1:6" x14ac:dyDescent="0.25">
      <c r="A888" t="s">
        <v>1913</v>
      </c>
      <c r="B888">
        <v>49506</v>
      </c>
      <c r="C888" t="s">
        <v>1913</v>
      </c>
      <c r="D888" t="s">
        <v>1914</v>
      </c>
      <c r="E888" t="s">
        <v>1291</v>
      </c>
      <c r="F888" t="s">
        <v>211</v>
      </c>
    </row>
    <row r="889" spans="1:6" x14ac:dyDescent="0.25">
      <c r="A889" t="s">
        <v>1915</v>
      </c>
      <c r="B889">
        <v>48376</v>
      </c>
      <c r="C889" t="s">
        <v>1915</v>
      </c>
      <c r="D889" t="s">
        <v>1916</v>
      </c>
      <c r="E889" t="s">
        <v>303</v>
      </c>
      <c r="F889" t="s">
        <v>211</v>
      </c>
    </row>
    <row r="890" spans="1:6" x14ac:dyDescent="0.25">
      <c r="A890" t="s">
        <v>1917</v>
      </c>
      <c r="B890">
        <v>48296</v>
      </c>
      <c r="C890" t="s">
        <v>1917</v>
      </c>
      <c r="D890" t="s">
        <v>1918</v>
      </c>
      <c r="E890" t="s">
        <v>400</v>
      </c>
      <c r="F890" t="s">
        <v>211</v>
      </c>
    </row>
    <row r="891" spans="1:6" x14ac:dyDescent="0.25">
      <c r="A891" t="s">
        <v>1919</v>
      </c>
      <c r="B891">
        <v>48306</v>
      </c>
      <c r="C891" t="s">
        <v>1919</v>
      </c>
      <c r="D891" t="s">
        <v>1920</v>
      </c>
      <c r="E891" t="s">
        <v>400</v>
      </c>
      <c r="F891" t="s">
        <v>211</v>
      </c>
    </row>
    <row r="892" spans="1:6" x14ac:dyDescent="0.25">
      <c r="A892" t="s">
        <v>1921</v>
      </c>
      <c r="B892">
        <v>48311</v>
      </c>
      <c r="C892" t="s">
        <v>1921</v>
      </c>
      <c r="D892" t="s">
        <v>1922</v>
      </c>
      <c r="E892" t="s">
        <v>400</v>
      </c>
      <c r="F892" t="s">
        <v>211</v>
      </c>
    </row>
    <row r="893" spans="1:6" x14ac:dyDescent="0.25">
      <c r="A893" t="s">
        <v>1923</v>
      </c>
      <c r="B893">
        <v>48316</v>
      </c>
      <c r="C893" t="s">
        <v>1923</v>
      </c>
      <c r="D893" t="s">
        <v>1924</v>
      </c>
      <c r="E893" t="s">
        <v>400</v>
      </c>
      <c r="F893" t="s">
        <v>211</v>
      </c>
    </row>
    <row r="894" spans="1:6" x14ac:dyDescent="0.25">
      <c r="A894" t="s">
        <v>1925</v>
      </c>
      <c r="B894">
        <v>48336</v>
      </c>
      <c r="C894" t="s">
        <v>1925</v>
      </c>
      <c r="D894" t="s">
        <v>1926</v>
      </c>
      <c r="E894" t="s">
        <v>439</v>
      </c>
      <c r="F894" t="s">
        <v>211</v>
      </c>
    </row>
    <row r="895" spans="1:6" x14ac:dyDescent="0.25">
      <c r="A895" t="s">
        <v>1927</v>
      </c>
      <c r="B895">
        <v>48346</v>
      </c>
      <c r="C895" t="s">
        <v>1927</v>
      </c>
      <c r="D895" t="s">
        <v>1928</v>
      </c>
      <c r="E895" t="s">
        <v>439</v>
      </c>
      <c r="F895" t="s">
        <v>211</v>
      </c>
    </row>
    <row r="896" spans="1:6" x14ac:dyDescent="0.25">
      <c r="A896" t="s">
        <v>1929</v>
      </c>
      <c r="B896">
        <v>48271</v>
      </c>
      <c r="C896" t="s">
        <v>1929</v>
      </c>
      <c r="D896" t="s">
        <v>1930</v>
      </c>
      <c r="E896" t="s">
        <v>439</v>
      </c>
      <c r="F896" t="s">
        <v>211</v>
      </c>
    </row>
    <row r="897" spans="1:6" x14ac:dyDescent="0.25">
      <c r="A897" t="s">
        <v>1931</v>
      </c>
      <c r="B897">
        <v>48291</v>
      </c>
      <c r="C897" t="s">
        <v>1931</v>
      </c>
      <c r="D897" t="s">
        <v>1932</v>
      </c>
      <c r="E897" t="s">
        <v>458</v>
      </c>
      <c r="F897" t="s">
        <v>211</v>
      </c>
    </row>
    <row r="898" spans="1:6" x14ac:dyDescent="0.25">
      <c r="A898" t="s">
        <v>1933</v>
      </c>
      <c r="B898">
        <v>49311</v>
      </c>
      <c r="C898" t="s">
        <v>1933</v>
      </c>
      <c r="D898" t="s">
        <v>1934</v>
      </c>
      <c r="E898" t="s">
        <v>458</v>
      </c>
      <c r="F898" t="s">
        <v>211</v>
      </c>
    </row>
    <row r="899" spans="1:6" x14ac:dyDescent="0.25">
      <c r="A899" t="s">
        <v>1935</v>
      </c>
      <c r="B899">
        <v>49306</v>
      </c>
      <c r="C899" t="s">
        <v>1935</v>
      </c>
      <c r="D899" t="s">
        <v>1936</v>
      </c>
      <c r="E899" t="s">
        <v>458</v>
      </c>
      <c r="F899" t="s">
        <v>211</v>
      </c>
    </row>
    <row r="900" spans="1:6" x14ac:dyDescent="0.25">
      <c r="A900" t="s">
        <v>1937</v>
      </c>
      <c r="B900">
        <v>49291</v>
      </c>
      <c r="C900" t="s">
        <v>1937</v>
      </c>
      <c r="D900" t="s">
        <v>1938</v>
      </c>
      <c r="E900" t="s">
        <v>458</v>
      </c>
      <c r="F900" t="s">
        <v>211</v>
      </c>
    </row>
    <row r="901" spans="1:6" x14ac:dyDescent="0.25">
      <c r="A901" t="s">
        <v>1939</v>
      </c>
      <c r="B901">
        <v>49286</v>
      </c>
      <c r="D901" t="s">
        <v>1940</v>
      </c>
      <c r="E901" t="s">
        <v>1196</v>
      </c>
      <c r="F901" t="s">
        <v>211</v>
      </c>
    </row>
    <row r="902" spans="1:6" x14ac:dyDescent="0.25">
      <c r="A902" t="s">
        <v>1941</v>
      </c>
      <c r="B902">
        <v>48321</v>
      </c>
      <c r="C902" t="s">
        <v>1941</v>
      </c>
      <c r="D902" t="s">
        <v>1942</v>
      </c>
      <c r="E902" t="s">
        <v>432</v>
      </c>
      <c r="F902" t="s">
        <v>211</v>
      </c>
    </row>
    <row r="903" spans="1:6" x14ac:dyDescent="0.25">
      <c r="A903" t="s">
        <v>1943</v>
      </c>
      <c r="B903">
        <v>48381</v>
      </c>
      <c r="C903" t="s">
        <v>1943</v>
      </c>
      <c r="D903" t="s">
        <v>1944</v>
      </c>
      <c r="E903" t="s">
        <v>432</v>
      </c>
      <c r="F903" t="s">
        <v>211</v>
      </c>
    </row>
    <row r="904" spans="1:6" x14ac:dyDescent="0.25">
      <c r="A904" t="s">
        <v>1945</v>
      </c>
      <c r="B904">
        <v>48756</v>
      </c>
      <c r="C904" t="s">
        <v>1945</v>
      </c>
      <c r="D904" t="s">
        <v>1946</v>
      </c>
      <c r="E904" t="s">
        <v>1291</v>
      </c>
      <c r="F904" t="s">
        <v>211</v>
      </c>
    </row>
    <row r="905" spans="1:6" x14ac:dyDescent="0.25">
      <c r="A905" t="s">
        <v>1947</v>
      </c>
      <c r="B905">
        <v>48761</v>
      </c>
      <c r="C905" t="s">
        <v>1947</v>
      </c>
      <c r="D905" t="s">
        <v>1948</v>
      </c>
      <c r="E905" t="s">
        <v>1291</v>
      </c>
      <c r="F905" t="s">
        <v>211</v>
      </c>
    </row>
    <row r="906" spans="1:6" x14ac:dyDescent="0.25">
      <c r="A906" t="s">
        <v>1949</v>
      </c>
      <c r="B906">
        <v>48791</v>
      </c>
      <c r="C906" t="s">
        <v>1949</v>
      </c>
      <c r="D906" t="s">
        <v>1950</v>
      </c>
      <c r="E906" t="s">
        <v>1291</v>
      </c>
      <c r="F906" t="s">
        <v>211</v>
      </c>
    </row>
    <row r="907" spans="1:6" x14ac:dyDescent="0.25">
      <c r="A907" t="s">
        <v>1951</v>
      </c>
      <c r="B907">
        <v>48801</v>
      </c>
      <c r="C907" t="s">
        <v>1951</v>
      </c>
      <c r="D907" t="s">
        <v>1952</v>
      </c>
      <c r="E907" t="s">
        <v>1291</v>
      </c>
      <c r="F907" t="s">
        <v>211</v>
      </c>
    </row>
    <row r="908" spans="1:6" x14ac:dyDescent="0.25">
      <c r="A908" t="s">
        <v>1953</v>
      </c>
      <c r="B908">
        <v>48866</v>
      </c>
      <c r="C908" t="s">
        <v>1953</v>
      </c>
      <c r="D908" t="s">
        <v>1954</v>
      </c>
      <c r="E908" t="s">
        <v>1291</v>
      </c>
      <c r="F908" t="s">
        <v>211</v>
      </c>
    </row>
    <row r="909" spans="1:6" x14ac:dyDescent="0.25">
      <c r="A909" t="s">
        <v>1955</v>
      </c>
      <c r="B909">
        <v>48871</v>
      </c>
      <c r="C909" t="s">
        <v>1955</v>
      </c>
      <c r="D909" t="s">
        <v>1956</v>
      </c>
      <c r="E909" t="s">
        <v>1291</v>
      </c>
      <c r="F909" t="s">
        <v>211</v>
      </c>
    </row>
    <row r="910" spans="1:6" x14ac:dyDescent="0.25">
      <c r="A910" t="s">
        <v>1957</v>
      </c>
      <c r="B910">
        <v>49646</v>
      </c>
      <c r="C910" t="s">
        <v>1957</v>
      </c>
      <c r="D910" t="s">
        <v>1958</v>
      </c>
      <c r="E910" t="s">
        <v>303</v>
      </c>
      <c r="F910" t="s">
        <v>211</v>
      </c>
    </row>
    <row r="911" spans="1:6" x14ac:dyDescent="0.25">
      <c r="A911" t="s">
        <v>23</v>
      </c>
      <c r="B911">
        <v>49661</v>
      </c>
      <c r="C911" t="s">
        <v>23</v>
      </c>
      <c r="D911" t="s">
        <v>1959</v>
      </c>
      <c r="E911" t="s">
        <v>210</v>
      </c>
      <c r="F911" t="s">
        <v>211</v>
      </c>
    </row>
    <row r="912" spans="1:6" x14ac:dyDescent="0.25">
      <c r="A912" t="s">
        <v>1960</v>
      </c>
      <c r="B912">
        <v>49681</v>
      </c>
      <c r="C912" t="s">
        <v>1960</v>
      </c>
      <c r="D912" t="s">
        <v>1961</v>
      </c>
      <c r="E912" t="s">
        <v>458</v>
      </c>
      <c r="F912" t="s">
        <v>211</v>
      </c>
    </row>
    <row r="913" spans="1:6" x14ac:dyDescent="0.25">
      <c r="A913" t="s">
        <v>1962</v>
      </c>
      <c r="B913">
        <v>49686</v>
      </c>
      <c r="C913" t="s">
        <v>1962</v>
      </c>
      <c r="D913" t="s">
        <v>1963</v>
      </c>
      <c r="E913" t="s">
        <v>458</v>
      </c>
      <c r="F913" t="s">
        <v>211</v>
      </c>
    </row>
    <row r="914" spans="1:6" x14ac:dyDescent="0.25">
      <c r="A914" t="s">
        <v>1964</v>
      </c>
      <c r="B914">
        <v>49901</v>
      </c>
      <c r="C914" t="s">
        <v>1964</v>
      </c>
      <c r="D914" t="s">
        <v>1965</v>
      </c>
      <c r="E914" t="s">
        <v>1291</v>
      </c>
      <c r="F914" t="s">
        <v>211</v>
      </c>
    </row>
    <row r="915" spans="1:6" x14ac:dyDescent="0.25">
      <c r="A915" t="s">
        <v>1966</v>
      </c>
      <c r="B915">
        <v>49926</v>
      </c>
      <c r="C915" t="s">
        <v>1966</v>
      </c>
      <c r="D915" t="s">
        <v>1967</v>
      </c>
      <c r="E915" t="s">
        <v>1291</v>
      </c>
      <c r="F915" t="s">
        <v>211</v>
      </c>
    </row>
    <row r="916" spans="1:6" x14ac:dyDescent="0.25">
      <c r="A916" t="s">
        <v>1968</v>
      </c>
      <c r="B916">
        <v>49936</v>
      </c>
      <c r="C916" t="s">
        <v>1968</v>
      </c>
      <c r="D916" t="s">
        <v>1969</v>
      </c>
      <c r="E916" t="s">
        <v>1291</v>
      </c>
      <c r="F916" t="s">
        <v>211</v>
      </c>
    </row>
    <row r="917" spans="1:6" x14ac:dyDescent="0.25">
      <c r="A917" t="s">
        <v>1970</v>
      </c>
      <c r="B917">
        <v>49941</v>
      </c>
      <c r="C917" t="s">
        <v>1970</v>
      </c>
      <c r="D917" t="s">
        <v>1971</v>
      </c>
      <c r="E917" t="s">
        <v>1291</v>
      </c>
      <c r="F917" t="s">
        <v>211</v>
      </c>
    </row>
    <row r="918" spans="1:6" x14ac:dyDescent="0.25">
      <c r="A918" t="s">
        <v>1972</v>
      </c>
      <c r="B918">
        <v>49906</v>
      </c>
      <c r="C918" t="s">
        <v>1972</v>
      </c>
      <c r="D918" t="s">
        <v>1973</v>
      </c>
      <c r="E918" t="s">
        <v>1291</v>
      </c>
      <c r="F918" t="s">
        <v>211</v>
      </c>
    </row>
    <row r="919" spans="1:6" x14ac:dyDescent="0.25">
      <c r="A919" t="s">
        <v>1974</v>
      </c>
      <c r="B919">
        <v>49921</v>
      </c>
      <c r="C919" t="s">
        <v>1974</v>
      </c>
      <c r="D919" t="s">
        <v>1975</v>
      </c>
      <c r="E919" t="s">
        <v>1291</v>
      </c>
      <c r="F919" t="s">
        <v>211</v>
      </c>
    </row>
    <row r="920" spans="1:6" x14ac:dyDescent="0.25">
      <c r="A920" t="s">
        <v>1976</v>
      </c>
      <c r="B920">
        <v>49666</v>
      </c>
      <c r="C920" t="s">
        <v>1976</v>
      </c>
      <c r="D920" t="s">
        <v>1977</v>
      </c>
      <c r="E920" t="s">
        <v>1259</v>
      </c>
      <c r="F920" t="s">
        <v>211</v>
      </c>
    </row>
    <row r="921" spans="1:6" x14ac:dyDescent="0.25">
      <c r="A921" t="s">
        <v>1978</v>
      </c>
      <c r="B921">
        <v>62026</v>
      </c>
      <c r="C921" t="s">
        <v>1978</v>
      </c>
      <c r="D921" t="s">
        <v>1979</v>
      </c>
      <c r="E921" t="s">
        <v>458</v>
      </c>
      <c r="F921" t="s">
        <v>211</v>
      </c>
    </row>
    <row r="922" spans="1:6" x14ac:dyDescent="0.25">
      <c r="A922" t="s">
        <v>1980</v>
      </c>
      <c r="B922">
        <v>62036</v>
      </c>
      <c r="C922" t="s">
        <v>1980</v>
      </c>
      <c r="D922" t="s">
        <v>1981</v>
      </c>
      <c r="E922" t="s">
        <v>458</v>
      </c>
      <c r="F922" t="s">
        <v>211</v>
      </c>
    </row>
    <row r="923" spans="1:6" x14ac:dyDescent="0.25">
      <c r="A923" t="s">
        <v>1982</v>
      </c>
      <c r="B923">
        <v>62051</v>
      </c>
      <c r="C923" t="s">
        <v>1982</v>
      </c>
      <c r="D923" t="s">
        <v>1983</v>
      </c>
      <c r="E923" t="s">
        <v>458</v>
      </c>
      <c r="F923" t="s">
        <v>211</v>
      </c>
    </row>
    <row r="924" spans="1:6" x14ac:dyDescent="0.25">
      <c r="A924" t="s">
        <v>1984</v>
      </c>
      <c r="B924">
        <v>62066</v>
      </c>
      <c r="C924" t="s">
        <v>1984</v>
      </c>
      <c r="D924" t="s">
        <v>1985</v>
      </c>
      <c r="E924" t="s">
        <v>458</v>
      </c>
      <c r="F924" t="s">
        <v>211</v>
      </c>
    </row>
    <row r="925" spans="1:6" x14ac:dyDescent="0.25">
      <c r="A925" t="s">
        <v>1986</v>
      </c>
      <c r="B925">
        <v>61951</v>
      </c>
      <c r="C925" t="s">
        <v>1986</v>
      </c>
      <c r="D925" t="s">
        <v>1987</v>
      </c>
      <c r="E925" t="s">
        <v>303</v>
      </c>
      <c r="F925" t="s">
        <v>211</v>
      </c>
    </row>
    <row r="926" spans="1:6" x14ac:dyDescent="0.25">
      <c r="A926" t="s">
        <v>1988</v>
      </c>
      <c r="B926">
        <v>61956</v>
      </c>
      <c r="C926" t="s">
        <v>1988</v>
      </c>
      <c r="D926" t="s">
        <v>1989</v>
      </c>
      <c r="E926" t="s">
        <v>303</v>
      </c>
      <c r="F926" t="s">
        <v>211</v>
      </c>
    </row>
    <row r="927" spans="1:6" x14ac:dyDescent="0.25">
      <c r="A927" t="s">
        <v>1990</v>
      </c>
      <c r="B927">
        <v>61961</v>
      </c>
      <c r="C927" t="s">
        <v>1990</v>
      </c>
      <c r="D927" t="s">
        <v>1991</v>
      </c>
      <c r="E927" t="s">
        <v>303</v>
      </c>
      <c r="F927" t="s">
        <v>211</v>
      </c>
    </row>
    <row r="928" spans="1:6" x14ac:dyDescent="0.25">
      <c r="A928" t="s">
        <v>1992</v>
      </c>
      <c r="B928">
        <v>61966</v>
      </c>
      <c r="C928" t="s">
        <v>1992</v>
      </c>
      <c r="D928" t="s">
        <v>1993</v>
      </c>
      <c r="E928" t="s">
        <v>303</v>
      </c>
      <c r="F928" t="s">
        <v>211</v>
      </c>
    </row>
    <row r="929" spans="1:6" x14ac:dyDescent="0.25">
      <c r="A929" t="s">
        <v>1994</v>
      </c>
      <c r="B929">
        <v>61971</v>
      </c>
      <c r="C929" t="s">
        <v>1994</v>
      </c>
      <c r="D929" t="s">
        <v>1995</v>
      </c>
      <c r="E929" t="s">
        <v>303</v>
      </c>
      <c r="F929" t="s">
        <v>211</v>
      </c>
    </row>
    <row r="930" spans="1:6" x14ac:dyDescent="0.25">
      <c r="A930" t="s">
        <v>1996</v>
      </c>
      <c r="B930">
        <v>61976</v>
      </c>
      <c r="C930" t="s">
        <v>1996</v>
      </c>
      <c r="D930" t="s">
        <v>1997</v>
      </c>
      <c r="E930" t="s">
        <v>303</v>
      </c>
      <c r="F930" t="s">
        <v>211</v>
      </c>
    </row>
    <row r="931" spans="1:6" x14ac:dyDescent="0.25">
      <c r="A931" t="s">
        <v>1998</v>
      </c>
      <c r="B931">
        <v>61981</v>
      </c>
      <c r="C931" t="s">
        <v>1998</v>
      </c>
      <c r="D931" t="s">
        <v>1999</v>
      </c>
      <c r="E931" t="s">
        <v>303</v>
      </c>
      <c r="F931" t="s">
        <v>211</v>
      </c>
    </row>
    <row r="932" spans="1:6" x14ac:dyDescent="0.25">
      <c r="A932" t="s">
        <v>2000</v>
      </c>
      <c r="B932">
        <v>61986</v>
      </c>
      <c r="C932" t="s">
        <v>2000</v>
      </c>
      <c r="D932" t="s">
        <v>2001</v>
      </c>
      <c r="E932" t="s">
        <v>303</v>
      </c>
      <c r="F932" t="s">
        <v>211</v>
      </c>
    </row>
    <row r="933" spans="1:6" x14ac:dyDescent="0.25">
      <c r="A933" t="s">
        <v>2002</v>
      </c>
      <c r="B933">
        <v>61991</v>
      </c>
      <c r="C933" t="s">
        <v>2002</v>
      </c>
      <c r="D933" t="s">
        <v>2003</v>
      </c>
      <c r="E933" t="s">
        <v>303</v>
      </c>
      <c r="F933" t="s">
        <v>211</v>
      </c>
    </row>
    <row r="934" spans="1:6" x14ac:dyDescent="0.25">
      <c r="A934" t="s">
        <v>2004</v>
      </c>
      <c r="B934">
        <v>61996</v>
      </c>
      <c r="C934" t="s">
        <v>2004</v>
      </c>
      <c r="D934" t="s">
        <v>2005</v>
      </c>
      <c r="E934" t="s">
        <v>303</v>
      </c>
      <c r="F934" t="s">
        <v>211</v>
      </c>
    </row>
    <row r="935" spans="1:6" x14ac:dyDescent="0.25">
      <c r="A935" t="s">
        <v>2006</v>
      </c>
      <c r="B935">
        <v>62001</v>
      </c>
      <c r="C935" t="s">
        <v>2006</v>
      </c>
      <c r="D935" t="s">
        <v>2007</v>
      </c>
      <c r="E935" t="s">
        <v>303</v>
      </c>
      <c r="F935" t="s">
        <v>211</v>
      </c>
    </row>
    <row r="936" spans="1:6" x14ac:dyDescent="0.25">
      <c r="A936" t="s">
        <v>2008</v>
      </c>
      <c r="B936">
        <v>62006</v>
      </c>
      <c r="C936" t="s">
        <v>2008</v>
      </c>
      <c r="D936" t="s">
        <v>2009</v>
      </c>
      <c r="E936" t="s">
        <v>303</v>
      </c>
      <c r="F936" t="s">
        <v>211</v>
      </c>
    </row>
    <row r="937" spans="1:6" x14ac:dyDescent="0.25">
      <c r="A937" t="s">
        <v>2010</v>
      </c>
      <c r="B937">
        <v>61926</v>
      </c>
      <c r="C937" t="s">
        <v>2010</v>
      </c>
      <c r="D937" t="s">
        <v>2011</v>
      </c>
      <c r="E937" t="s">
        <v>210</v>
      </c>
      <c r="F937" t="s">
        <v>211</v>
      </c>
    </row>
    <row r="938" spans="1:6" x14ac:dyDescent="0.25">
      <c r="A938" t="s">
        <v>60</v>
      </c>
      <c r="B938">
        <v>61931</v>
      </c>
      <c r="C938" t="s">
        <v>60</v>
      </c>
      <c r="D938" t="s">
        <v>2012</v>
      </c>
      <c r="E938" t="s">
        <v>210</v>
      </c>
      <c r="F938" t="s">
        <v>211</v>
      </c>
    </row>
    <row r="939" spans="1:6" x14ac:dyDescent="0.25">
      <c r="A939" t="s">
        <v>181</v>
      </c>
      <c r="B939">
        <v>61936</v>
      </c>
      <c r="C939" t="s">
        <v>181</v>
      </c>
      <c r="D939" t="s">
        <v>2013</v>
      </c>
      <c r="E939" t="s">
        <v>210</v>
      </c>
      <c r="F939" t="s">
        <v>211</v>
      </c>
    </row>
    <row r="940" spans="1:6" x14ac:dyDescent="0.25">
      <c r="A940" t="s">
        <v>2014</v>
      </c>
      <c r="B940">
        <v>61941</v>
      </c>
      <c r="C940" t="s">
        <v>2014</v>
      </c>
      <c r="D940" t="s">
        <v>2015</v>
      </c>
      <c r="E940" t="s">
        <v>210</v>
      </c>
      <c r="F940" t="s">
        <v>211</v>
      </c>
    </row>
    <row r="941" spans="1:6" x14ac:dyDescent="0.25">
      <c r="A941" t="s">
        <v>2016</v>
      </c>
      <c r="B941">
        <v>61946</v>
      </c>
      <c r="C941" t="s">
        <v>2016</v>
      </c>
      <c r="D941" t="s">
        <v>2017</v>
      </c>
      <c r="E941" t="s">
        <v>303</v>
      </c>
      <c r="F941" t="s">
        <v>211</v>
      </c>
    </row>
    <row r="942" spans="1:6" x14ac:dyDescent="0.25">
      <c r="A942" t="s">
        <v>2018</v>
      </c>
      <c r="B942">
        <v>62011</v>
      </c>
      <c r="C942" t="s">
        <v>2018</v>
      </c>
      <c r="D942" t="s">
        <v>2019</v>
      </c>
      <c r="E942" t="s">
        <v>387</v>
      </c>
      <c r="F942" t="s">
        <v>211</v>
      </c>
    </row>
    <row r="943" spans="1:6" x14ac:dyDescent="0.25">
      <c r="A943" t="s">
        <v>2020</v>
      </c>
      <c r="B943">
        <v>62016</v>
      </c>
      <c r="C943" t="s">
        <v>2020</v>
      </c>
      <c r="D943" t="s">
        <v>2021</v>
      </c>
      <c r="E943" t="s">
        <v>458</v>
      </c>
      <c r="F943" t="s">
        <v>211</v>
      </c>
    </row>
    <row r="944" spans="1:6" x14ac:dyDescent="0.25">
      <c r="A944" t="s">
        <v>2022</v>
      </c>
      <c r="B944">
        <v>62056</v>
      </c>
      <c r="C944" t="s">
        <v>2022</v>
      </c>
      <c r="D944" t="s">
        <v>2023</v>
      </c>
      <c r="E944" t="s">
        <v>458</v>
      </c>
      <c r="F944" t="s">
        <v>211</v>
      </c>
    </row>
    <row r="945" spans="1:6" x14ac:dyDescent="0.25">
      <c r="A945" t="s">
        <v>2024</v>
      </c>
      <c r="B945">
        <v>62046</v>
      </c>
      <c r="C945" t="s">
        <v>2024</v>
      </c>
      <c r="D945" t="s">
        <v>2025</v>
      </c>
      <c r="E945" t="s">
        <v>458</v>
      </c>
      <c r="F945" t="s">
        <v>211</v>
      </c>
    </row>
    <row r="946" spans="1:6" x14ac:dyDescent="0.25">
      <c r="A946" t="s">
        <v>2026</v>
      </c>
      <c r="B946">
        <v>62031</v>
      </c>
      <c r="C946" t="s">
        <v>2026</v>
      </c>
      <c r="D946" t="s">
        <v>2027</v>
      </c>
      <c r="E946" t="s">
        <v>458</v>
      </c>
      <c r="F946" t="s">
        <v>211</v>
      </c>
    </row>
    <row r="947" spans="1:6" x14ac:dyDescent="0.25">
      <c r="A947" t="s">
        <v>2028</v>
      </c>
      <c r="B947">
        <v>62041</v>
      </c>
      <c r="C947" t="s">
        <v>2028</v>
      </c>
      <c r="D947" t="s">
        <v>2029</v>
      </c>
      <c r="E947" t="s">
        <v>458</v>
      </c>
      <c r="F947" t="s">
        <v>211</v>
      </c>
    </row>
    <row r="948" spans="1:6" x14ac:dyDescent="0.25">
      <c r="A948" t="s">
        <v>2030</v>
      </c>
      <c r="B948">
        <v>62081</v>
      </c>
      <c r="C948" t="s">
        <v>2030</v>
      </c>
      <c r="D948" t="s">
        <v>2031</v>
      </c>
      <c r="E948" t="s">
        <v>1291</v>
      </c>
      <c r="F948" t="s">
        <v>211</v>
      </c>
    </row>
    <row r="949" spans="1:6" x14ac:dyDescent="0.25">
      <c r="A949" t="s">
        <v>2032</v>
      </c>
      <c r="B949">
        <v>62096</v>
      </c>
      <c r="C949" t="s">
        <v>2032</v>
      </c>
      <c r="D949" t="s">
        <v>2033</v>
      </c>
      <c r="E949" t="s">
        <v>1291</v>
      </c>
      <c r="F949" t="s">
        <v>211</v>
      </c>
    </row>
    <row r="950" spans="1:6" x14ac:dyDescent="0.25">
      <c r="A950" t="s">
        <v>2034</v>
      </c>
      <c r="B950">
        <v>62141</v>
      </c>
      <c r="C950" t="s">
        <v>2034</v>
      </c>
      <c r="D950" t="s">
        <v>2035</v>
      </c>
      <c r="E950" t="s">
        <v>458</v>
      </c>
      <c r="F950" t="s">
        <v>211</v>
      </c>
    </row>
    <row r="951" spans="1:6" x14ac:dyDescent="0.25">
      <c r="A951" t="s">
        <v>2036</v>
      </c>
      <c r="B951">
        <v>62201</v>
      </c>
      <c r="C951" t="s">
        <v>2036</v>
      </c>
      <c r="D951" t="s">
        <v>2037</v>
      </c>
      <c r="E951" t="s">
        <v>1291</v>
      </c>
      <c r="F951" t="s">
        <v>211</v>
      </c>
    </row>
    <row r="952" spans="1:6" x14ac:dyDescent="0.25">
      <c r="A952" t="s">
        <v>2038</v>
      </c>
      <c r="B952">
        <v>62206</v>
      </c>
      <c r="C952" t="s">
        <v>2038</v>
      </c>
      <c r="D952" t="s">
        <v>2039</v>
      </c>
      <c r="E952" t="s">
        <v>1291</v>
      </c>
      <c r="F952" t="s">
        <v>211</v>
      </c>
    </row>
    <row r="953" spans="1:6" x14ac:dyDescent="0.25">
      <c r="A953" t="s">
        <v>2040</v>
      </c>
      <c r="B953">
        <v>62211</v>
      </c>
      <c r="C953" t="s">
        <v>2040</v>
      </c>
      <c r="D953" t="s">
        <v>2041</v>
      </c>
      <c r="E953" t="s">
        <v>1291</v>
      </c>
      <c r="F953" t="s">
        <v>211</v>
      </c>
    </row>
    <row r="954" spans="1:6" x14ac:dyDescent="0.25">
      <c r="A954" t="s">
        <v>2042</v>
      </c>
      <c r="B954">
        <v>62216</v>
      </c>
      <c r="C954" t="s">
        <v>2042</v>
      </c>
      <c r="D954" t="s">
        <v>2043</v>
      </c>
      <c r="E954" t="s">
        <v>1291</v>
      </c>
      <c r="F954" t="s">
        <v>211</v>
      </c>
    </row>
    <row r="955" spans="1:6" x14ac:dyDescent="0.25">
      <c r="A955" t="s">
        <v>2044</v>
      </c>
      <c r="B955">
        <v>62221</v>
      </c>
      <c r="C955" t="s">
        <v>2044</v>
      </c>
      <c r="D955" t="s">
        <v>2045</v>
      </c>
      <c r="E955" t="s">
        <v>1291</v>
      </c>
      <c r="F955" t="s">
        <v>211</v>
      </c>
    </row>
    <row r="956" spans="1:6" x14ac:dyDescent="0.25">
      <c r="A956" t="s">
        <v>2046</v>
      </c>
      <c r="B956">
        <v>62226</v>
      </c>
      <c r="C956" t="s">
        <v>2046</v>
      </c>
      <c r="D956" t="s">
        <v>2047</v>
      </c>
      <c r="E956" t="s">
        <v>1291</v>
      </c>
      <c r="F956" t="s">
        <v>211</v>
      </c>
    </row>
    <row r="957" spans="1:6" x14ac:dyDescent="0.25">
      <c r="A957" t="s">
        <v>2048</v>
      </c>
      <c r="B957">
        <v>62231</v>
      </c>
      <c r="C957" t="s">
        <v>2048</v>
      </c>
      <c r="D957" t="s">
        <v>2049</v>
      </c>
      <c r="E957" t="s">
        <v>1291</v>
      </c>
      <c r="F957" t="s">
        <v>211</v>
      </c>
    </row>
    <row r="958" spans="1:6" x14ac:dyDescent="0.25">
      <c r="A958" t="s">
        <v>2050</v>
      </c>
      <c r="B958">
        <v>62236</v>
      </c>
      <c r="C958" t="s">
        <v>2050</v>
      </c>
      <c r="D958" t="s">
        <v>2051</v>
      </c>
      <c r="E958" t="s">
        <v>1291</v>
      </c>
      <c r="F958" t="s">
        <v>211</v>
      </c>
    </row>
    <row r="959" spans="1:6" x14ac:dyDescent="0.25">
      <c r="A959" t="s">
        <v>2052</v>
      </c>
      <c r="B959">
        <v>62241</v>
      </c>
      <c r="C959" t="s">
        <v>2052</v>
      </c>
      <c r="D959" t="s">
        <v>2053</v>
      </c>
      <c r="E959" t="s">
        <v>1291</v>
      </c>
      <c r="F959" t="s">
        <v>211</v>
      </c>
    </row>
    <row r="960" spans="1:6" x14ac:dyDescent="0.25">
      <c r="A960" t="s">
        <v>2054</v>
      </c>
      <c r="B960">
        <v>62246</v>
      </c>
      <c r="C960" t="s">
        <v>2054</v>
      </c>
      <c r="D960" t="s">
        <v>2055</v>
      </c>
      <c r="E960" t="s">
        <v>1291</v>
      </c>
      <c r="F960" t="s">
        <v>211</v>
      </c>
    </row>
    <row r="961" spans="1:6" x14ac:dyDescent="0.25">
      <c r="A961" t="s">
        <v>2056</v>
      </c>
      <c r="B961">
        <v>62251</v>
      </c>
      <c r="C961" t="s">
        <v>2056</v>
      </c>
      <c r="D961" t="s">
        <v>2057</v>
      </c>
      <c r="E961" t="s">
        <v>1291</v>
      </c>
      <c r="F961" t="s">
        <v>211</v>
      </c>
    </row>
    <row r="962" spans="1:6" x14ac:dyDescent="0.25">
      <c r="A962" t="s">
        <v>2058</v>
      </c>
      <c r="B962">
        <v>62101</v>
      </c>
      <c r="D962" t="s">
        <v>2059</v>
      </c>
      <c r="E962" t="s">
        <v>2060</v>
      </c>
      <c r="F962" t="s">
        <v>211</v>
      </c>
    </row>
    <row r="963" spans="1:6" x14ac:dyDescent="0.25">
      <c r="A963" t="s">
        <v>2061</v>
      </c>
      <c r="B963">
        <v>62256</v>
      </c>
      <c r="C963" t="s">
        <v>2061</v>
      </c>
      <c r="D963" t="s">
        <v>2062</v>
      </c>
      <c r="E963" t="s">
        <v>458</v>
      </c>
      <c r="F963" t="s">
        <v>211</v>
      </c>
    </row>
    <row r="964" spans="1:6" x14ac:dyDescent="0.25">
      <c r="A964" t="s">
        <v>2063</v>
      </c>
      <c r="B964">
        <v>62261</v>
      </c>
      <c r="C964" t="s">
        <v>2063</v>
      </c>
      <c r="D964" t="s">
        <v>2064</v>
      </c>
      <c r="E964" t="s">
        <v>458</v>
      </c>
      <c r="F964" t="s">
        <v>211</v>
      </c>
    </row>
    <row r="965" spans="1:6" x14ac:dyDescent="0.25">
      <c r="A965" t="s">
        <v>2065</v>
      </c>
      <c r="B965">
        <v>62156</v>
      </c>
      <c r="C965" t="s">
        <v>2065</v>
      </c>
      <c r="D965" t="s">
        <v>2066</v>
      </c>
      <c r="E965" t="s">
        <v>1181</v>
      </c>
      <c r="F965" t="s">
        <v>211</v>
      </c>
    </row>
    <row r="966" spans="1:6" x14ac:dyDescent="0.25">
      <c r="A966" t="s">
        <v>2067</v>
      </c>
      <c r="B966">
        <v>62161</v>
      </c>
      <c r="C966" t="s">
        <v>2067</v>
      </c>
      <c r="D966" t="s">
        <v>2068</v>
      </c>
      <c r="E966" t="s">
        <v>1181</v>
      </c>
      <c r="F966" t="s">
        <v>211</v>
      </c>
    </row>
    <row r="967" spans="1:6" x14ac:dyDescent="0.25">
      <c r="A967" t="s">
        <v>2069</v>
      </c>
      <c r="B967">
        <v>62166</v>
      </c>
      <c r="C967" t="s">
        <v>2069</v>
      </c>
      <c r="D967" t="s">
        <v>2070</v>
      </c>
      <c r="E967" t="s">
        <v>1181</v>
      </c>
      <c r="F967" t="s">
        <v>211</v>
      </c>
    </row>
    <row r="968" spans="1:6" x14ac:dyDescent="0.25">
      <c r="A968" t="s">
        <v>2071</v>
      </c>
      <c r="B968">
        <v>62171</v>
      </c>
      <c r="C968" t="s">
        <v>2071</v>
      </c>
      <c r="D968" t="s">
        <v>2072</v>
      </c>
      <c r="E968" t="s">
        <v>1181</v>
      </c>
      <c r="F968" t="s">
        <v>211</v>
      </c>
    </row>
    <row r="969" spans="1:6" x14ac:dyDescent="0.25">
      <c r="A969" t="s">
        <v>2073</v>
      </c>
      <c r="B969">
        <v>62176</v>
      </c>
      <c r="C969" t="s">
        <v>2073</v>
      </c>
      <c r="D969" t="s">
        <v>2074</v>
      </c>
      <c r="E969" t="s">
        <v>1181</v>
      </c>
      <c r="F969" t="s">
        <v>211</v>
      </c>
    </row>
    <row r="970" spans="1:6" x14ac:dyDescent="0.25">
      <c r="A970" t="s">
        <v>2075</v>
      </c>
      <c r="B970">
        <v>62181</v>
      </c>
      <c r="C970" t="s">
        <v>2075</v>
      </c>
      <c r="D970" t="s">
        <v>2076</v>
      </c>
      <c r="E970" t="s">
        <v>1181</v>
      </c>
      <c r="F970" t="s">
        <v>211</v>
      </c>
    </row>
    <row r="971" spans="1:6" x14ac:dyDescent="0.25">
      <c r="A971" t="s">
        <v>2077</v>
      </c>
      <c r="B971">
        <v>62186</v>
      </c>
      <c r="C971" t="s">
        <v>2077</v>
      </c>
      <c r="D971" t="s">
        <v>2078</v>
      </c>
      <c r="E971" t="s">
        <v>1181</v>
      </c>
      <c r="F971" t="s">
        <v>211</v>
      </c>
    </row>
    <row r="972" spans="1:6" x14ac:dyDescent="0.25">
      <c r="A972" t="s">
        <v>2079</v>
      </c>
      <c r="B972">
        <v>62061</v>
      </c>
      <c r="C972" t="s">
        <v>2079</v>
      </c>
      <c r="D972" t="s">
        <v>2080</v>
      </c>
      <c r="E972" t="s">
        <v>458</v>
      </c>
      <c r="F972" t="s">
        <v>211</v>
      </c>
    </row>
    <row r="973" spans="1:6" x14ac:dyDescent="0.25">
      <c r="A973" t="s">
        <v>2081</v>
      </c>
      <c r="B973">
        <v>62071</v>
      </c>
      <c r="C973" t="s">
        <v>2081</v>
      </c>
      <c r="D973" t="s">
        <v>2082</v>
      </c>
      <c r="E973" t="s">
        <v>458</v>
      </c>
      <c r="F973" t="s">
        <v>211</v>
      </c>
    </row>
    <row r="974" spans="1:6" x14ac:dyDescent="0.25">
      <c r="A974" t="s">
        <v>2083</v>
      </c>
      <c r="B974">
        <v>62266</v>
      </c>
      <c r="C974" t="s">
        <v>2083</v>
      </c>
      <c r="D974" t="s">
        <v>2084</v>
      </c>
      <c r="E974" t="s">
        <v>458</v>
      </c>
      <c r="F974" t="s">
        <v>211</v>
      </c>
    </row>
    <row r="975" spans="1:6" x14ac:dyDescent="0.25">
      <c r="A975" t="s">
        <v>2085</v>
      </c>
      <c r="B975">
        <v>62271</v>
      </c>
      <c r="C975" t="s">
        <v>2085</v>
      </c>
      <c r="D975" t="s">
        <v>2086</v>
      </c>
      <c r="E975" t="s">
        <v>458</v>
      </c>
      <c r="F975" t="s">
        <v>211</v>
      </c>
    </row>
    <row r="976" spans="1:6" x14ac:dyDescent="0.25">
      <c r="A976" t="s">
        <v>2087</v>
      </c>
      <c r="B976">
        <v>73531</v>
      </c>
      <c r="C976" t="s">
        <v>2087</v>
      </c>
      <c r="D976" t="s">
        <v>2088</v>
      </c>
      <c r="E976" t="s">
        <v>370</v>
      </c>
      <c r="F976" t="s">
        <v>211</v>
      </c>
    </row>
    <row r="977" spans="1:6" x14ac:dyDescent="0.25">
      <c r="A977" t="s">
        <v>2089</v>
      </c>
      <c r="B977">
        <v>73261</v>
      </c>
      <c r="C977" t="s">
        <v>2089</v>
      </c>
      <c r="D977" t="s">
        <v>2090</v>
      </c>
      <c r="E977" t="s">
        <v>303</v>
      </c>
      <c r="F977" t="s">
        <v>211</v>
      </c>
    </row>
    <row r="978" spans="1:6" x14ac:dyDescent="0.25">
      <c r="A978" t="s">
        <v>2091</v>
      </c>
      <c r="B978">
        <v>73266</v>
      </c>
      <c r="C978" t="s">
        <v>2091</v>
      </c>
      <c r="D978" t="s">
        <v>2092</v>
      </c>
      <c r="E978" t="s">
        <v>303</v>
      </c>
      <c r="F978" t="s">
        <v>211</v>
      </c>
    </row>
    <row r="979" spans="1:6" x14ac:dyDescent="0.25">
      <c r="A979" t="s">
        <v>2093</v>
      </c>
      <c r="B979">
        <v>73146</v>
      </c>
      <c r="C979" t="s">
        <v>2093</v>
      </c>
      <c r="D979" t="s">
        <v>2094</v>
      </c>
      <c r="E979" t="s">
        <v>210</v>
      </c>
      <c r="F979" t="s">
        <v>211</v>
      </c>
    </row>
    <row r="980" spans="1:6" x14ac:dyDescent="0.25">
      <c r="A980" t="s">
        <v>2095</v>
      </c>
      <c r="B980">
        <v>73151</v>
      </c>
      <c r="C980" t="s">
        <v>2095</v>
      </c>
      <c r="D980" t="s">
        <v>2096</v>
      </c>
      <c r="E980" t="s">
        <v>210</v>
      </c>
      <c r="F980" t="s">
        <v>211</v>
      </c>
    </row>
    <row r="981" spans="1:6" x14ac:dyDescent="0.25">
      <c r="A981" t="s">
        <v>2097</v>
      </c>
      <c r="B981">
        <v>73156</v>
      </c>
      <c r="C981" t="s">
        <v>2097</v>
      </c>
      <c r="D981" t="s">
        <v>2098</v>
      </c>
      <c r="E981" t="s">
        <v>210</v>
      </c>
      <c r="F981" t="s">
        <v>211</v>
      </c>
    </row>
    <row r="982" spans="1:6" x14ac:dyDescent="0.25">
      <c r="A982" t="s">
        <v>2099</v>
      </c>
      <c r="B982">
        <v>73161</v>
      </c>
      <c r="C982" t="s">
        <v>2099</v>
      </c>
      <c r="D982" t="s">
        <v>2100</v>
      </c>
      <c r="E982" t="s">
        <v>210</v>
      </c>
      <c r="F982" t="s">
        <v>211</v>
      </c>
    </row>
    <row r="983" spans="1:6" x14ac:dyDescent="0.25">
      <c r="A983" t="s">
        <v>2101</v>
      </c>
      <c r="B983">
        <v>73166</v>
      </c>
      <c r="C983" t="s">
        <v>2101</v>
      </c>
      <c r="D983" t="s">
        <v>2102</v>
      </c>
      <c r="E983" t="s">
        <v>210</v>
      </c>
      <c r="F983" t="s">
        <v>211</v>
      </c>
    </row>
    <row r="984" spans="1:6" x14ac:dyDescent="0.25">
      <c r="A984" t="s">
        <v>2103</v>
      </c>
      <c r="B984">
        <v>73171</v>
      </c>
      <c r="C984" t="s">
        <v>2103</v>
      </c>
      <c r="D984" t="s">
        <v>2104</v>
      </c>
      <c r="E984" t="s">
        <v>210</v>
      </c>
      <c r="F984" t="s">
        <v>211</v>
      </c>
    </row>
    <row r="985" spans="1:6" x14ac:dyDescent="0.25">
      <c r="A985" t="s">
        <v>2105</v>
      </c>
      <c r="B985">
        <v>73176</v>
      </c>
      <c r="C985" t="s">
        <v>2105</v>
      </c>
      <c r="D985" t="s">
        <v>2106</v>
      </c>
      <c r="E985" t="s">
        <v>210</v>
      </c>
      <c r="F985" t="s">
        <v>211</v>
      </c>
    </row>
    <row r="986" spans="1:6" x14ac:dyDescent="0.25">
      <c r="A986" t="s">
        <v>2107</v>
      </c>
      <c r="B986">
        <v>73181</v>
      </c>
      <c r="C986" t="s">
        <v>2107</v>
      </c>
      <c r="D986" t="s">
        <v>2108</v>
      </c>
      <c r="E986" t="s">
        <v>210</v>
      </c>
      <c r="F986" t="s">
        <v>211</v>
      </c>
    </row>
    <row r="987" spans="1:6" x14ac:dyDescent="0.25">
      <c r="A987" t="s">
        <v>2109</v>
      </c>
      <c r="B987">
        <v>73186</v>
      </c>
      <c r="C987" t="s">
        <v>2109</v>
      </c>
      <c r="D987" t="s">
        <v>2110</v>
      </c>
      <c r="E987" t="s">
        <v>210</v>
      </c>
      <c r="F987" t="s">
        <v>211</v>
      </c>
    </row>
    <row r="988" spans="1:6" x14ac:dyDescent="0.25">
      <c r="A988" t="s">
        <v>2111</v>
      </c>
      <c r="B988">
        <v>73191</v>
      </c>
      <c r="C988" t="s">
        <v>2111</v>
      </c>
      <c r="D988" t="s">
        <v>2112</v>
      </c>
      <c r="E988" t="s">
        <v>210</v>
      </c>
      <c r="F988" t="s">
        <v>211</v>
      </c>
    </row>
    <row r="989" spans="1:6" x14ac:dyDescent="0.25">
      <c r="A989" t="s">
        <v>2113</v>
      </c>
      <c r="B989">
        <v>73196</v>
      </c>
      <c r="C989" t="s">
        <v>2113</v>
      </c>
      <c r="D989" t="s">
        <v>2114</v>
      </c>
      <c r="E989" t="s">
        <v>210</v>
      </c>
      <c r="F989" t="s">
        <v>211</v>
      </c>
    </row>
    <row r="990" spans="1:6" x14ac:dyDescent="0.25">
      <c r="A990" t="s">
        <v>2115</v>
      </c>
      <c r="B990">
        <v>73201</v>
      </c>
      <c r="C990" t="s">
        <v>2115</v>
      </c>
      <c r="D990" t="s">
        <v>2114</v>
      </c>
      <c r="E990" t="s">
        <v>210</v>
      </c>
      <c r="F990" t="s">
        <v>211</v>
      </c>
    </row>
    <row r="991" spans="1:6" x14ac:dyDescent="0.25">
      <c r="A991" t="s">
        <v>2116</v>
      </c>
      <c r="B991">
        <v>73206</v>
      </c>
      <c r="C991" t="s">
        <v>2116</v>
      </c>
      <c r="D991" t="s">
        <v>2117</v>
      </c>
      <c r="E991" t="s">
        <v>210</v>
      </c>
      <c r="F991" t="s">
        <v>211</v>
      </c>
    </row>
    <row r="992" spans="1:6" x14ac:dyDescent="0.25">
      <c r="A992" t="s">
        <v>2118</v>
      </c>
      <c r="B992">
        <v>73211</v>
      </c>
      <c r="C992" t="s">
        <v>2118</v>
      </c>
      <c r="D992" t="s">
        <v>2119</v>
      </c>
      <c r="E992" t="s">
        <v>210</v>
      </c>
      <c r="F992" t="s">
        <v>211</v>
      </c>
    </row>
    <row r="993" spans="1:6" x14ac:dyDescent="0.25">
      <c r="A993" t="s">
        <v>2120</v>
      </c>
      <c r="B993">
        <v>73216</v>
      </c>
      <c r="C993" t="s">
        <v>2120</v>
      </c>
      <c r="D993" t="s">
        <v>2121</v>
      </c>
      <c r="E993" t="s">
        <v>210</v>
      </c>
      <c r="F993" t="s">
        <v>211</v>
      </c>
    </row>
    <row r="994" spans="1:6" x14ac:dyDescent="0.25">
      <c r="A994" t="s">
        <v>2122</v>
      </c>
      <c r="B994">
        <v>73221</v>
      </c>
      <c r="C994" t="s">
        <v>2122</v>
      </c>
      <c r="D994" t="s">
        <v>2123</v>
      </c>
      <c r="E994" t="s">
        <v>210</v>
      </c>
      <c r="F994" t="s">
        <v>211</v>
      </c>
    </row>
    <row r="995" spans="1:6" x14ac:dyDescent="0.25">
      <c r="A995" t="s">
        <v>2124</v>
      </c>
      <c r="B995">
        <v>73226</v>
      </c>
      <c r="C995" t="s">
        <v>2124</v>
      </c>
      <c r="D995" t="s">
        <v>2125</v>
      </c>
      <c r="E995" t="s">
        <v>210</v>
      </c>
      <c r="F995" t="s">
        <v>211</v>
      </c>
    </row>
    <row r="996" spans="1:6" x14ac:dyDescent="0.25">
      <c r="A996" t="s">
        <v>2126</v>
      </c>
      <c r="B996">
        <v>73231</v>
      </c>
      <c r="C996" t="s">
        <v>2126</v>
      </c>
      <c r="D996" t="s">
        <v>2127</v>
      </c>
      <c r="E996" t="s">
        <v>210</v>
      </c>
      <c r="F996" t="s">
        <v>211</v>
      </c>
    </row>
    <row r="997" spans="1:6" x14ac:dyDescent="0.25">
      <c r="A997" t="s">
        <v>2128</v>
      </c>
      <c r="B997">
        <v>73236</v>
      </c>
      <c r="C997" t="s">
        <v>2128</v>
      </c>
      <c r="D997" t="s">
        <v>2129</v>
      </c>
      <c r="E997" t="s">
        <v>210</v>
      </c>
      <c r="F997" t="s">
        <v>211</v>
      </c>
    </row>
    <row r="998" spans="1:6" x14ac:dyDescent="0.25">
      <c r="A998" t="s">
        <v>2130</v>
      </c>
      <c r="B998">
        <v>73241</v>
      </c>
      <c r="C998" t="s">
        <v>2130</v>
      </c>
      <c r="D998" t="s">
        <v>2131</v>
      </c>
      <c r="E998" t="s">
        <v>210</v>
      </c>
      <c r="F998" t="s">
        <v>211</v>
      </c>
    </row>
    <row r="999" spans="1:6" x14ac:dyDescent="0.25">
      <c r="A999" t="s">
        <v>2132</v>
      </c>
      <c r="B999">
        <v>73246</v>
      </c>
      <c r="C999" t="s">
        <v>2132</v>
      </c>
      <c r="D999" t="s">
        <v>2133</v>
      </c>
      <c r="E999" t="s">
        <v>210</v>
      </c>
      <c r="F999" t="s">
        <v>211</v>
      </c>
    </row>
    <row r="1000" spans="1:6" x14ac:dyDescent="0.25">
      <c r="A1000" t="s">
        <v>2134</v>
      </c>
      <c r="B1000">
        <v>73251</v>
      </c>
      <c r="C1000" t="s">
        <v>2134</v>
      </c>
      <c r="D1000" t="s">
        <v>2135</v>
      </c>
      <c r="E1000" t="s">
        <v>210</v>
      </c>
      <c r="F1000" t="s">
        <v>211</v>
      </c>
    </row>
    <row r="1001" spans="1:6" x14ac:dyDescent="0.25">
      <c r="A1001" t="s">
        <v>2136</v>
      </c>
      <c r="B1001">
        <v>73256</v>
      </c>
      <c r="C1001" t="s">
        <v>2136</v>
      </c>
      <c r="D1001" t="s">
        <v>2137</v>
      </c>
      <c r="E1001" t="s">
        <v>210</v>
      </c>
      <c r="F1001" t="s">
        <v>211</v>
      </c>
    </row>
    <row r="1002" spans="1:6" x14ac:dyDescent="0.25">
      <c r="A1002" t="s">
        <v>2138</v>
      </c>
      <c r="B1002">
        <v>73271</v>
      </c>
      <c r="C1002" t="s">
        <v>2138</v>
      </c>
      <c r="D1002" t="s">
        <v>2139</v>
      </c>
      <c r="E1002" t="s">
        <v>303</v>
      </c>
      <c r="F1002" t="s">
        <v>211</v>
      </c>
    </row>
    <row r="1003" spans="1:6" x14ac:dyDescent="0.25">
      <c r="A1003" t="s">
        <v>2140</v>
      </c>
      <c r="B1003">
        <v>73276</v>
      </c>
      <c r="C1003" t="s">
        <v>2140</v>
      </c>
      <c r="D1003" t="s">
        <v>2001</v>
      </c>
      <c r="E1003" t="s">
        <v>303</v>
      </c>
      <c r="F1003" t="s">
        <v>211</v>
      </c>
    </row>
    <row r="1004" spans="1:6" x14ac:dyDescent="0.25">
      <c r="A1004" t="s">
        <v>2141</v>
      </c>
      <c r="B1004">
        <v>73281</v>
      </c>
      <c r="C1004" t="s">
        <v>2141</v>
      </c>
      <c r="D1004" t="s">
        <v>2142</v>
      </c>
      <c r="E1004" t="s">
        <v>303</v>
      </c>
      <c r="F1004" t="s">
        <v>211</v>
      </c>
    </row>
    <row r="1005" spans="1:6" x14ac:dyDescent="0.25">
      <c r="A1005" t="s">
        <v>2143</v>
      </c>
      <c r="B1005">
        <v>73286</v>
      </c>
      <c r="C1005" t="s">
        <v>2143</v>
      </c>
      <c r="D1005" t="s">
        <v>2144</v>
      </c>
      <c r="E1005" t="s">
        <v>303</v>
      </c>
      <c r="F1005" t="s">
        <v>211</v>
      </c>
    </row>
    <row r="1006" spans="1:6" x14ac:dyDescent="0.25">
      <c r="A1006" t="s">
        <v>2145</v>
      </c>
      <c r="B1006">
        <v>73291</v>
      </c>
      <c r="C1006" t="s">
        <v>2145</v>
      </c>
      <c r="D1006" t="s">
        <v>2146</v>
      </c>
      <c r="E1006" t="s">
        <v>303</v>
      </c>
      <c r="F1006" t="s">
        <v>211</v>
      </c>
    </row>
    <row r="1007" spans="1:6" x14ac:dyDescent="0.25">
      <c r="A1007" t="s">
        <v>2147</v>
      </c>
      <c r="B1007">
        <v>73296</v>
      </c>
      <c r="C1007" t="s">
        <v>2147</v>
      </c>
      <c r="D1007" t="s">
        <v>2148</v>
      </c>
      <c r="E1007" t="s">
        <v>303</v>
      </c>
      <c r="F1007" t="s">
        <v>211</v>
      </c>
    </row>
    <row r="1008" spans="1:6" x14ac:dyDescent="0.25">
      <c r="A1008" t="s">
        <v>2149</v>
      </c>
      <c r="B1008">
        <v>73301</v>
      </c>
      <c r="C1008" t="s">
        <v>2149</v>
      </c>
      <c r="D1008" t="s">
        <v>2150</v>
      </c>
      <c r="E1008" t="s">
        <v>303</v>
      </c>
      <c r="F1008" t="s">
        <v>211</v>
      </c>
    </row>
    <row r="1009" spans="1:6" x14ac:dyDescent="0.25">
      <c r="A1009" t="s">
        <v>2151</v>
      </c>
      <c r="B1009">
        <v>73306</v>
      </c>
      <c r="D1009" t="s">
        <v>2152</v>
      </c>
      <c r="E1009" t="s">
        <v>303</v>
      </c>
      <c r="F1009" t="s">
        <v>211</v>
      </c>
    </row>
    <row r="1010" spans="1:6" x14ac:dyDescent="0.25">
      <c r="A1010" t="s">
        <v>2153</v>
      </c>
      <c r="B1010">
        <v>73311</v>
      </c>
      <c r="D1010" t="s">
        <v>2154</v>
      </c>
      <c r="E1010" t="s">
        <v>303</v>
      </c>
      <c r="F1010" t="s">
        <v>211</v>
      </c>
    </row>
    <row r="1011" spans="1:6" x14ac:dyDescent="0.25">
      <c r="A1011" t="s">
        <v>2155</v>
      </c>
      <c r="B1011">
        <v>73316</v>
      </c>
      <c r="D1011" t="s">
        <v>2156</v>
      </c>
      <c r="E1011" t="s">
        <v>303</v>
      </c>
      <c r="F1011" t="s">
        <v>211</v>
      </c>
    </row>
    <row r="1012" spans="1:6" x14ac:dyDescent="0.25">
      <c r="A1012" t="s">
        <v>2157</v>
      </c>
      <c r="B1012">
        <v>73321</v>
      </c>
      <c r="D1012" t="s">
        <v>2158</v>
      </c>
      <c r="E1012" t="s">
        <v>303</v>
      </c>
      <c r="F1012" t="s">
        <v>211</v>
      </c>
    </row>
    <row r="1013" spans="1:6" x14ac:dyDescent="0.25">
      <c r="A1013" t="s">
        <v>2159</v>
      </c>
      <c r="B1013">
        <v>73326</v>
      </c>
      <c r="C1013" t="s">
        <v>2159</v>
      </c>
      <c r="D1013" t="s">
        <v>2160</v>
      </c>
      <c r="E1013" t="s">
        <v>370</v>
      </c>
      <c r="F1013" t="s">
        <v>211</v>
      </c>
    </row>
    <row r="1014" spans="1:6" x14ac:dyDescent="0.25">
      <c r="A1014" t="s">
        <v>2161</v>
      </c>
      <c r="B1014">
        <v>73331</v>
      </c>
      <c r="C1014" t="s">
        <v>2161</v>
      </c>
      <c r="D1014" t="s">
        <v>2162</v>
      </c>
      <c r="E1014" t="s">
        <v>370</v>
      </c>
      <c r="F1014" t="s">
        <v>211</v>
      </c>
    </row>
    <row r="1015" spans="1:6" x14ac:dyDescent="0.25">
      <c r="A1015" t="s">
        <v>2163</v>
      </c>
      <c r="B1015">
        <v>73336</v>
      </c>
      <c r="C1015" t="s">
        <v>2163</v>
      </c>
      <c r="D1015" t="s">
        <v>2164</v>
      </c>
      <c r="E1015" t="s">
        <v>370</v>
      </c>
      <c r="F1015" t="s">
        <v>211</v>
      </c>
    </row>
    <row r="1016" spans="1:6" x14ac:dyDescent="0.25">
      <c r="A1016" t="s">
        <v>2165</v>
      </c>
      <c r="B1016">
        <v>73341</v>
      </c>
      <c r="C1016" t="s">
        <v>2165</v>
      </c>
      <c r="D1016" t="s">
        <v>2166</v>
      </c>
      <c r="E1016" t="s">
        <v>370</v>
      </c>
      <c r="F1016" t="s">
        <v>211</v>
      </c>
    </row>
    <row r="1017" spans="1:6" x14ac:dyDescent="0.25">
      <c r="A1017" t="s">
        <v>2167</v>
      </c>
      <c r="B1017">
        <v>73346</v>
      </c>
      <c r="C1017" t="s">
        <v>2167</v>
      </c>
      <c r="D1017" t="s">
        <v>2168</v>
      </c>
      <c r="E1017" t="s">
        <v>370</v>
      </c>
      <c r="F1017" t="s">
        <v>211</v>
      </c>
    </row>
    <row r="1018" spans="1:6" x14ac:dyDescent="0.25">
      <c r="A1018" t="s">
        <v>2169</v>
      </c>
      <c r="B1018">
        <v>73351</v>
      </c>
      <c r="C1018" t="s">
        <v>2169</v>
      </c>
      <c r="D1018" t="s">
        <v>2170</v>
      </c>
      <c r="E1018" t="s">
        <v>370</v>
      </c>
      <c r="F1018" t="s">
        <v>211</v>
      </c>
    </row>
    <row r="1019" spans="1:6" x14ac:dyDescent="0.25">
      <c r="A1019" t="s">
        <v>2171</v>
      </c>
      <c r="B1019">
        <v>73356</v>
      </c>
      <c r="C1019" t="s">
        <v>2171</v>
      </c>
      <c r="D1019" t="s">
        <v>2172</v>
      </c>
      <c r="E1019" t="s">
        <v>370</v>
      </c>
      <c r="F1019" t="s">
        <v>211</v>
      </c>
    </row>
    <row r="1020" spans="1:6" x14ac:dyDescent="0.25">
      <c r="A1020" t="s">
        <v>2173</v>
      </c>
      <c r="B1020">
        <v>73361</v>
      </c>
      <c r="C1020" t="s">
        <v>2173</v>
      </c>
      <c r="D1020" t="s">
        <v>2174</v>
      </c>
      <c r="E1020" t="s">
        <v>370</v>
      </c>
      <c r="F1020" t="s">
        <v>211</v>
      </c>
    </row>
    <row r="1021" spans="1:6" x14ac:dyDescent="0.25">
      <c r="A1021" t="s">
        <v>2175</v>
      </c>
      <c r="B1021">
        <v>73366</v>
      </c>
      <c r="C1021" t="s">
        <v>2175</v>
      </c>
      <c r="D1021" t="s">
        <v>2176</v>
      </c>
      <c r="E1021" t="s">
        <v>370</v>
      </c>
      <c r="F1021" t="s">
        <v>211</v>
      </c>
    </row>
    <row r="1022" spans="1:6" x14ac:dyDescent="0.25">
      <c r="A1022" t="s">
        <v>2177</v>
      </c>
      <c r="B1022">
        <v>73371</v>
      </c>
      <c r="C1022" t="s">
        <v>2177</v>
      </c>
      <c r="D1022" t="s">
        <v>2176</v>
      </c>
      <c r="E1022" t="s">
        <v>370</v>
      </c>
      <c r="F1022" t="s">
        <v>211</v>
      </c>
    </row>
    <row r="1023" spans="1:6" x14ac:dyDescent="0.25">
      <c r="A1023" t="s">
        <v>2178</v>
      </c>
      <c r="B1023">
        <v>73376</v>
      </c>
      <c r="C1023" t="s">
        <v>2178</v>
      </c>
      <c r="D1023" t="s">
        <v>2179</v>
      </c>
      <c r="E1023" t="s">
        <v>370</v>
      </c>
      <c r="F1023" t="s">
        <v>211</v>
      </c>
    </row>
    <row r="1024" spans="1:6" x14ac:dyDescent="0.25">
      <c r="A1024" t="s">
        <v>2180</v>
      </c>
      <c r="B1024">
        <v>73381</v>
      </c>
      <c r="C1024" t="s">
        <v>2180</v>
      </c>
      <c r="D1024" t="s">
        <v>2179</v>
      </c>
      <c r="E1024" t="s">
        <v>370</v>
      </c>
      <c r="F1024" t="s">
        <v>211</v>
      </c>
    </row>
    <row r="1025" spans="1:6" x14ac:dyDescent="0.25">
      <c r="A1025" t="s">
        <v>2181</v>
      </c>
      <c r="B1025">
        <v>73386</v>
      </c>
      <c r="C1025" t="s">
        <v>2181</v>
      </c>
      <c r="D1025" t="s">
        <v>2182</v>
      </c>
      <c r="E1025" t="s">
        <v>370</v>
      </c>
      <c r="F1025" t="s">
        <v>211</v>
      </c>
    </row>
    <row r="1026" spans="1:6" x14ac:dyDescent="0.25">
      <c r="A1026" t="s">
        <v>2183</v>
      </c>
      <c r="B1026">
        <v>73391</v>
      </c>
      <c r="C1026" t="s">
        <v>2183</v>
      </c>
      <c r="D1026" t="s">
        <v>2184</v>
      </c>
      <c r="E1026" t="s">
        <v>370</v>
      </c>
      <c r="F1026" t="s">
        <v>211</v>
      </c>
    </row>
    <row r="1027" spans="1:6" x14ac:dyDescent="0.25">
      <c r="A1027" t="s">
        <v>2185</v>
      </c>
      <c r="B1027">
        <v>73396</v>
      </c>
      <c r="C1027" t="s">
        <v>2185</v>
      </c>
      <c r="D1027" t="s">
        <v>2186</v>
      </c>
      <c r="E1027" t="s">
        <v>370</v>
      </c>
      <c r="F1027" t="s">
        <v>211</v>
      </c>
    </row>
    <row r="1028" spans="1:6" x14ac:dyDescent="0.25">
      <c r="A1028" t="s">
        <v>2187</v>
      </c>
      <c r="B1028">
        <v>73401</v>
      </c>
      <c r="C1028" t="s">
        <v>2187</v>
      </c>
      <c r="D1028" t="s">
        <v>2188</v>
      </c>
      <c r="E1028" t="s">
        <v>370</v>
      </c>
      <c r="F1028" t="s">
        <v>211</v>
      </c>
    </row>
    <row r="1029" spans="1:6" x14ac:dyDescent="0.25">
      <c r="A1029" t="s">
        <v>2189</v>
      </c>
      <c r="B1029">
        <v>73406</v>
      </c>
      <c r="C1029" t="s">
        <v>2189</v>
      </c>
      <c r="D1029" t="s">
        <v>2190</v>
      </c>
      <c r="E1029" t="s">
        <v>370</v>
      </c>
      <c r="F1029" t="s">
        <v>211</v>
      </c>
    </row>
    <row r="1030" spans="1:6" x14ac:dyDescent="0.25">
      <c r="A1030" t="s">
        <v>2191</v>
      </c>
      <c r="B1030">
        <v>73411</v>
      </c>
      <c r="C1030" t="s">
        <v>2191</v>
      </c>
      <c r="D1030" t="s">
        <v>2192</v>
      </c>
      <c r="E1030" t="s">
        <v>370</v>
      </c>
      <c r="F1030" t="s">
        <v>211</v>
      </c>
    </row>
    <row r="1031" spans="1:6" x14ac:dyDescent="0.25">
      <c r="A1031" t="s">
        <v>2193</v>
      </c>
      <c r="B1031">
        <v>73416</v>
      </c>
      <c r="C1031" t="s">
        <v>2193</v>
      </c>
      <c r="D1031" t="s">
        <v>2194</v>
      </c>
      <c r="E1031" t="s">
        <v>370</v>
      </c>
      <c r="F1031" t="s">
        <v>211</v>
      </c>
    </row>
    <row r="1032" spans="1:6" x14ac:dyDescent="0.25">
      <c r="A1032" t="s">
        <v>2195</v>
      </c>
      <c r="B1032">
        <v>73421</v>
      </c>
      <c r="C1032" t="s">
        <v>2195</v>
      </c>
      <c r="D1032" t="s">
        <v>2196</v>
      </c>
      <c r="E1032" t="s">
        <v>370</v>
      </c>
      <c r="F1032" t="s">
        <v>211</v>
      </c>
    </row>
    <row r="1033" spans="1:6" x14ac:dyDescent="0.25">
      <c r="A1033" t="s">
        <v>2197</v>
      </c>
      <c r="B1033">
        <v>73426</v>
      </c>
      <c r="C1033" t="s">
        <v>2197</v>
      </c>
      <c r="D1033" t="s">
        <v>2198</v>
      </c>
      <c r="E1033" t="s">
        <v>370</v>
      </c>
      <c r="F1033" t="s">
        <v>211</v>
      </c>
    </row>
    <row r="1034" spans="1:6" x14ac:dyDescent="0.25">
      <c r="A1034" t="s">
        <v>2199</v>
      </c>
      <c r="B1034">
        <v>73431</v>
      </c>
      <c r="C1034" t="s">
        <v>2199</v>
      </c>
      <c r="D1034" t="s">
        <v>2200</v>
      </c>
      <c r="E1034" t="s">
        <v>370</v>
      </c>
      <c r="F1034" t="s">
        <v>211</v>
      </c>
    </row>
    <row r="1035" spans="1:6" x14ac:dyDescent="0.25">
      <c r="A1035" t="s">
        <v>2201</v>
      </c>
      <c r="B1035">
        <v>73436</v>
      </c>
      <c r="C1035" t="s">
        <v>2201</v>
      </c>
      <c r="D1035" t="s">
        <v>2202</v>
      </c>
      <c r="E1035" t="s">
        <v>370</v>
      </c>
      <c r="F1035" t="s">
        <v>211</v>
      </c>
    </row>
    <row r="1036" spans="1:6" x14ac:dyDescent="0.25">
      <c r="A1036" t="s">
        <v>2203</v>
      </c>
      <c r="B1036">
        <v>73441</v>
      </c>
      <c r="C1036" t="s">
        <v>2203</v>
      </c>
      <c r="D1036" t="s">
        <v>2204</v>
      </c>
      <c r="E1036" t="s">
        <v>370</v>
      </c>
      <c r="F1036" t="s">
        <v>211</v>
      </c>
    </row>
    <row r="1037" spans="1:6" x14ac:dyDescent="0.25">
      <c r="A1037" t="s">
        <v>2205</v>
      </c>
      <c r="B1037">
        <v>73446</v>
      </c>
      <c r="C1037" t="s">
        <v>2205</v>
      </c>
      <c r="D1037" t="s">
        <v>2206</v>
      </c>
      <c r="E1037" t="s">
        <v>370</v>
      </c>
      <c r="F1037" t="s">
        <v>211</v>
      </c>
    </row>
    <row r="1038" spans="1:6" x14ac:dyDescent="0.25">
      <c r="A1038" t="s">
        <v>2207</v>
      </c>
      <c r="B1038">
        <v>73451</v>
      </c>
      <c r="C1038" t="s">
        <v>2207</v>
      </c>
      <c r="D1038" t="s">
        <v>2208</v>
      </c>
      <c r="E1038" t="s">
        <v>370</v>
      </c>
      <c r="F1038" t="s">
        <v>211</v>
      </c>
    </row>
    <row r="1039" spans="1:6" x14ac:dyDescent="0.25">
      <c r="A1039" t="s">
        <v>2209</v>
      </c>
      <c r="B1039">
        <v>73456</v>
      </c>
      <c r="C1039" t="s">
        <v>2209</v>
      </c>
      <c r="D1039" t="s">
        <v>2210</v>
      </c>
      <c r="E1039" t="s">
        <v>370</v>
      </c>
      <c r="F1039" t="s">
        <v>211</v>
      </c>
    </row>
    <row r="1040" spans="1:6" x14ac:dyDescent="0.25">
      <c r="A1040" t="s">
        <v>2211</v>
      </c>
      <c r="B1040">
        <v>73461</v>
      </c>
      <c r="C1040" t="s">
        <v>2211</v>
      </c>
      <c r="D1040" t="s">
        <v>2210</v>
      </c>
      <c r="E1040" t="s">
        <v>370</v>
      </c>
      <c r="F1040" t="s">
        <v>211</v>
      </c>
    </row>
    <row r="1041" spans="1:6" x14ac:dyDescent="0.25">
      <c r="A1041" t="s">
        <v>2212</v>
      </c>
      <c r="B1041">
        <v>73466</v>
      </c>
      <c r="C1041" t="s">
        <v>2212</v>
      </c>
      <c r="D1041" t="s">
        <v>2213</v>
      </c>
      <c r="E1041" t="s">
        <v>370</v>
      </c>
      <c r="F1041" t="s">
        <v>211</v>
      </c>
    </row>
    <row r="1042" spans="1:6" x14ac:dyDescent="0.25">
      <c r="A1042" t="s">
        <v>2214</v>
      </c>
      <c r="B1042">
        <v>73471</v>
      </c>
      <c r="C1042" t="s">
        <v>2214</v>
      </c>
      <c r="D1042" t="s">
        <v>2215</v>
      </c>
      <c r="E1042" t="s">
        <v>370</v>
      </c>
      <c r="F1042" t="s">
        <v>211</v>
      </c>
    </row>
    <row r="1043" spans="1:6" x14ac:dyDescent="0.25">
      <c r="A1043" t="s">
        <v>2216</v>
      </c>
      <c r="B1043">
        <v>73476</v>
      </c>
      <c r="C1043" t="s">
        <v>2216</v>
      </c>
      <c r="D1043" t="s">
        <v>2217</v>
      </c>
      <c r="E1043" t="s">
        <v>370</v>
      </c>
      <c r="F1043" t="s">
        <v>211</v>
      </c>
    </row>
    <row r="1044" spans="1:6" x14ac:dyDescent="0.25">
      <c r="A1044" t="s">
        <v>2218</v>
      </c>
      <c r="B1044">
        <v>73481</v>
      </c>
      <c r="C1044" t="s">
        <v>2218</v>
      </c>
      <c r="D1044" t="s">
        <v>2219</v>
      </c>
      <c r="E1044" t="s">
        <v>370</v>
      </c>
      <c r="F1044" t="s">
        <v>211</v>
      </c>
    </row>
    <row r="1045" spans="1:6" x14ac:dyDescent="0.25">
      <c r="A1045" t="s">
        <v>2220</v>
      </c>
      <c r="B1045">
        <v>73486</v>
      </c>
      <c r="C1045" t="s">
        <v>2220</v>
      </c>
      <c r="D1045" t="s">
        <v>2221</v>
      </c>
      <c r="E1045" t="s">
        <v>370</v>
      </c>
      <c r="F1045" t="s">
        <v>211</v>
      </c>
    </row>
    <row r="1046" spans="1:6" x14ac:dyDescent="0.25">
      <c r="A1046" t="s">
        <v>2222</v>
      </c>
      <c r="B1046">
        <v>73491</v>
      </c>
      <c r="C1046" t="s">
        <v>2222</v>
      </c>
      <c r="D1046" t="s">
        <v>2221</v>
      </c>
      <c r="E1046" t="s">
        <v>370</v>
      </c>
      <c r="F1046" t="s">
        <v>211</v>
      </c>
    </row>
    <row r="1047" spans="1:6" x14ac:dyDescent="0.25">
      <c r="A1047" t="s">
        <v>2223</v>
      </c>
      <c r="B1047">
        <v>73496</v>
      </c>
      <c r="C1047" t="s">
        <v>2223</v>
      </c>
      <c r="D1047" t="s">
        <v>2224</v>
      </c>
      <c r="E1047" t="s">
        <v>370</v>
      </c>
      <c r="F1047" t="s">
        <v>211</v>
      </c>
    </row>
    <row r="1048" spans="1:6" x14ac:dyDescent="0.25">
      <c r="A1048" t="s">
        <v>2225</v>
      </c>
      <c r="B1048">
        <v>73501</v>
      </c>
      <c r="C1048" t="s">
        <v>2225</v>
      </c>
      <c r="D1048" t="s">
        <v>2226</v>
      </c>
      <c r="E1048" t="s">
        <v>370</v>
      </c>
      <c r="F1048" t="s">
        <v>211</v>
      </c>
    </row>
    <row r="1049" spans="1:6" x14ac:dyDescent="0.25">
      <c r="A1049" t="s">
        <v>2227</v>
      </c>
      <c r="B1049">
        <v>73506</v>
      </c>
      <c r="C1049" t="s">
        <v>2227</v>
      </c>
      <c r="D1049" t="s">
        <v>2228</v>
      </c>
      <c r="E1049" t="s">
        <v>370</v>
      </c>
      <c r="F1049" t="s">
        <v>211</v>
      </c>
    </row>
    <row r="1050" spans="1:6" x14ac:dyDescent="0.25">
      <c r="A1050" t="s">
        <v>2229</v>
      </c>
      <c r="B1050">
        <v>73511</v>
      </c>
      <c r="C1050" t="s">
        <v>2229</v>
      </c>
      <c r="D1050" t="s">
        <v>2230</v>
      </c>
      <c r="E1050" t="s">
        <v>370</v>
      </c>
      <c r="F1050" t="s">
        <v>211</v>
      </c>
    </row>
    <row r="1051" spans="1:6" x14ac:dyDescent="0.25">
      <c r="A1051" t="s">
        <v>2231</v>
      </c>
      <c r="B1051">
        <v>73516</v>
      </c>
      <c r="C1051" t="s">
        <v>2231</v>
      </c>
      <c r="D1051" t="s">
        <v>2230</v>
      </c>
      <c r="E1051" t="s">
        <v>370</v>
      </c>
      <c r="F1051" t="s">
        <v>211</v>
      </c>
    </row>
    <row r="1052" spans="1:6" x14ac:dyDescent="0.25">
      <c r="A1052" t="s">
        <v>2232</v>
      </c>
      <c r="B1052">
        <v>73521</v>
      </c>
      <c r="C1052" t="s">
        <v>2232</v>
      </c>
      <c r="D1052" t="s">
        <v>2233</v>
      </c>
      <c r="E1052" t="s">
        <v>370</v>
      </c>
      <c r="F1052" t="s">
        <v>211</v>
      </c>
    </row>
    <row r="1053" spans="1:6" x14ac:dyDescent="0.25">
      <c r="A1053" t="s">
        <v>2234</v>
      </c>
      <c r="B1053">
        <v>73526</v>
      </c>
      <c r="C1053" t="s">
        <v>2234</v>
      </c>
      <c r="D1053" t="s">
        <v>2235</v>
      </c>
      <c r="E1053" t="s">
        <v>370</v>
      </c>
      <c r="F1053" t="s">
        <v>211</v>
      </c>
    </row>
    <row r="1054" spans="1:6" x14ac:dyDescent="0.25">
      <c r="A1054" t="s">
        <v>2236</v>
      </c>
      <c r="B1054">
        <v>73536</v>
      </c>
      <c r="C1054" t="s">
        <v>2236</v>
      </c>
      <c r="D1054" t="s">
        <v>2237</v>
      </c>
      <c r="E1054" t="s">
        <v>370</v>
      </c>
      <c r="F1054" t="s">
        <v>211</v>
      </c>
    </row>
    <row r="1055" spans="1:6" x14ac:dyDescent="0.25">
      <c r="A1055" t="s">
        <v>2238</v>
      </c>
      <c r="B1055">
        <v>73541</v>
      </c>
      <c r="C1055" t="s">
        <v>2238</v>
      </c>
      <c r="D1055" t="s">
        <v>2239</v>
      </c>
      <c r="E1055" t="s">
        <v>370</v>
      </c>
      <c r="F1055" t="s">
        <v>211</v>
      </c>
    </row>
    <row r="1056" spans="1:6" x14ac:dyDescent="0.25">
      <c r="A1056" t="s">
        <v>2240</v>
      </c>
      <c r="B1056">
        <v>73546</v>
      </c>
      <c r="C1056" t="s">
        <v>2240</v>
      </c>
      <c r="D1056" t="s">
        <v>2241</v>
      </c>
      <c r="E1056" t="s">
        <v>370</v>
      </c>
      <c r="F1056" t="s">
        <v>211</v>
      </c>
    </row>
    <row r="1057" spans="1:6" x14ac:dyDescent="0.25">
      <c r="A1057" t="s">
        <v>2242</v>
      </c>
      <c r="B1057">
        <v>73551</v>
      </c>
      <c r="C1057" t="s">
        <v>2242</v>
      </c>
      <c r="D1057" t="s">
        <v>2243</v>
      </c>
      <c r="E1057" t="s">
        <v>370</v>
      </c>
      <c r="F1057" t="s">
        <v>211</v>
      </c>
    </row>
    <row r="1058" spans="1:6" x14ac:dyDescent="0.25">
      <c r="A1058" t="s">
        <v>2244</v>
      </c>
      <c r="B1058">
        <v>73556</v>
      </c>
      <c r="C1058" t="s">
        <v>2244</v>
      </c>
      <c r="D1058" t="s">
        <v>2245</v>
      </c>
      <c r="E1058" t="s">
        <v>370</v>
      </c>
      <c r="F1058" t="s">
        <v>211</v>
      </c>
    </row>
    <row r="1059" spans="1:6" x14ac:dyDescent="0.25">
      <c r="A1059" t="s">
        <v>2246</v>
      </c>
      <c r="B1059">
        <v>73561</v>
      </c>
      <c r="C1059" t="s">
        <v>2246</v>
      </c>
      <c r="D1059" t="s">
        <v>2247</v>
      </c>
      <c r="E1059" t="s">
        <v>370</v>
      </c>
      <c r="F1059" t="s">
        <v>211</v>
      </c>
    </row>
    <row r="1060" spans="1:6" x14ac:dyDescent="0.25">
      <c r="A1060" t="s">
        <v>2248</v>
      </c>
      <c r="B1060">
        <v>73566</v>
      </c>
      <c r="C1060" t="s">
        <v>2248</v>
      </c>
      <c r="D1060" t="s">
        <v>2249</v>
      </c>
      <c r="E1060" t="s">
        <v>370</v>
      </c>
      <c r="F1060" t="s">
        <v>211</v>
      </c>
    </row>
    <row r="1061" spans="1:6" x14ac:dyDescent="0.25">
      <c r="A1061" t="s">
        <v>2250</v>
      </c>
      <c r="B1061">
        <v>73571</v>
      </c>
      <c r="C1061" t="s">
        <v>2250</v>
      </c>
      <c r="D1061" t="s">
        <v>2251</v>
      </c>
      <c r="E1061" t="s">
        <v>370</v>
      </c>
      <c r="F1061" t="s">
        <v>211</v>
      </c>
    </row>
    <row r="1062" spans="1:6" x14ac:dyDescent="0.25">
      <c r="A1062" t="s">
        <v>2252</v>
      </c>
      <c r="B1062">
        <v>73576</v>
      </c>
      <c r="C1062" t="s">
        <v>2252</v>
      </c>
      <c r="D1062" t="s">
        <v>2253</v>
      </c>
      <c r="E1062" t="s">
        <v>370</v>
      </c>
      <c r="F1062" t="s">
        <v>211</v>
      </c>
    </row>
    <row r="1063" spans="1:6" x14ac:dyDescent="0.25">
      <c r="A1063" t="s">
        <v>2254</v>
      </c>
      <c r="B1063">
        <v>73581</v>
      </c>
      <c r="C1063" t="s">
        <v>2254</v>
      </c>
      <c r="D1063" t="s">
        <v>2255</v>
      </c>
      <c r="E1063" t="s">
        <v>370</v>
      </c>
      <c r="F1063" t="s">
        <v>211</v>
      </c>
    </row>
    <row r="1064" spans="1:6" x14ac:dyDescent="0.25">
      <c r="A1064" t="s">
        <v>2256</v>
      </c>
      <c r="B1064">
        <v>73586</v>
      </c>
      <c r="C1064" t="s">
        <v>2256</v>
      </c>
      <c r="D1064" t="s">
        <v>2257</v>
      </c>
      <c r="E1064" t="s">
        <v>370</v>
      </c>
      <c r="F1064" t="s">
        <v>211</v>
      </c>
    </row>
    <row r="1065" spans="1:6" x14ac:dyDescent="0.25">
      <c r="A1065" t="s">
        <v>2258</v>
      </c>
      <c r="B1065">
        <v>73921</v>
      </c>
      <c r="C1065" t="s">
        <v>2259</v>
      </c>
      <c r="D1065" t="s">
        <v>2260</v>
      </c>
      <c r="E1065" t="s">
        <v>400</v>
      </c>
      <c r="F1065" t="s">
        <v>211</v>
      </c>
    </row>
    <row r="1066" spans="1:6" x14ac:dyDescent="0.25">
      <c r="A1066" t="s">
        <v>2261</v>
      </c>
      <c r="B1066">
        <v>73926</v>
      </c>
      <c r="C1066" t="s">
        <v>2262</v>
      </c>
      <c r="D1066" t="s">
        <v>2263</v>
      </c>
      <c r="E1066" t="s">
        <v>400</v>
      </c>
      <c r="F1066" t="s">
        <v>211</v>
      </c>
    </row>
    <row r="1067" spans="1:6" x14ac:dyDescent="0.25">
      <c r="A1067" t="s">
        <v>2264</v>
      </c>
      <c r="B1067">
        <v>73931</v>
      </c>
      <c r="C1067" t="s">
        <v>2265</v>
      </c>
      <c r="D1067" t="s">
        <v>2266</v>
      </c>
      <c r="E1067" t="s">
        <v>400</v>
      </c>
      <c r="F1067" t="s">
        <v>211</v>
      </c>
    </row>
    <row r="1068" spans="1:6" x14ac:dyDescent="0.25">
      <c r="A1068" t="s">
        <v>2267</v>
      </c>
      <c r="B1068">
        <v>73591</v>
      </c>
      <c r="C1068" t="s">
        <v>2267</v>
      </c>
      <c r="D1068" t="s">
        <v>2268</v>
      </c>
      <c r="E1068" t="s">
        <v>370</v>
      </c>
      <c r="F1068" t="s">
        <v>211</v>
      </c>
    </row>
    <row r="1069" spans="1:6" x14ac:dyDescent="0.25">
      <c r="A1069" t="s">
        <v>2269</v>
      </c>
      <c r="B1069">
        <v>73596</v>
      </c>
      <c r="C1069" t="s">
        <v>2269</v>
      </c>
      <c r="D1069" t="s">
        <v>2270</v>
      </c>
      <c r="E1069" t="s">
        <v>370</v>
      </c>
      <c r="F1069" t="s">
        <v>211</v>
      </c>
    </row>
    <row r="1070" spans="1:6" x14ac:dyDescent="0.25">
      <c r="A1070" t="s">
        <v>2271</v>
      </c>
      <c r="B1070">
        <v>73601</v>
      </c>
      <c r="C1070" t="s">
        <v>2271</v>
      </c>
      <c r="D1070" t="s">
        <v>2272</v>
      </c>
      <c r="E1070" t="s">
        <v>370</v>
      </c>
      <c r="F1070" t="s">
        <v>211</v>
      </c>
    </row>
    <row r="1071" spans="1:6" x14ac:dyDescent="0.25">
      <c r="A1071" t="s">
        <v>2273</v>
      </c>
      <c r="B1071">
        <v>73606</v>
      </c>
      <c r="C1071" t="s">
        <v>2273</v>
      </c>
      <c r="D1071" t="s">
        <v>2274</v>
      </c>
      <c r="E1071" t="s">
        <v>370</v>
      </c>
      <c r="F1071" t="s">
        <v>211</v>
      </c>
    </row>
    <row r="1072" spans="1:6" x14ac:dyDescent="0.25">
      <c r="A1072" t="s">
        <v>2275</v>
      </c>
      <c r="B1072">
        <v>73611</v>
      </c>
      <c r="C1072" t="s">
        <v>2275</v>
      </c>
      <c r="D1072" t="s">
        <v>2276</v>
      </c>
      <c r="E1072" t="s">
        <v>370</v>
      </c>
      <c r="F1072" t="s">
        <v>211</v>
      </c>
    </row>
    <row r="1073" spans="1:6" x14ac:dyDescent="0.25">
      <c r="A1073" t="s">
        <v>2277</v>
      </c>
      <c r="B1073">
        <v>73616</v>
      </c>
      <c r="C1073" t="s">
        <v>2277</v>
      </c>
      <c r="D1073" t="s">
        <v>2278</v>
      </c>
      <c r="E1073" t="s">
        <v>370</v>
      </c>
      <c r="F1073" t="s">
        <v>211</v>
      </c>
    </row>
    <row r="1074" spans="1:6" x14ac:dyDescent="0.25">
      <c r="A1074" t="s">
        <v>2279</v>
      </c>
      <c r="B1074">
        <v>73621</v>
      </c>
      <c r="C1074" t="s">
        <v>2279</v>
      </c>
      <c r="D1074" t="s">
        <v>2280</v>
      </c>
      <c r="E1074" t="s">
        <v>370</v>
      </c>
      <c r="F1074" t="s">
        <v>211</v>
      </c>
    </row>
    <row r="1075" spans="1:6" x14ac:dyDescent="0.25">
      <c r="A1075" t="s">
        <v>2281</v>
      </c>
      <c r="B1075">
        <v>73626</v>
      </c>
      <c r="C1075" t="s">
        <v>2281</v>
      </c>
      <c r="D1075" t="s">
        <v>2282</v>
      </c>
      <c r="E1075" t="s">
        <v>370</v>
      </c>
      <c r="F1075" t="s">
        <v>211</v>
      </c>
    </row>
    <row r="1076" spans="1:6" x14ac:dyDescent="0.25">
      <c r="A1076" t="s">
        <v>2283</v>
      </c>
      <c r="B1076">
        <v>73631</v>
      </c>
      <c r="C1076" t="s">
        <v>2283</v>
      </c>
      <c r="D1076" t="s">
        <v>2284</v>
      </c>
      <c r="E1076" t="s">
        <v>370</v>
      </c>
      <c r="F1076" t="s">
        <v>211</v>
      </c>
    </row>
    <row r="1077" spans="1:6" x14ac:dyDescent="0.25">
      <c r="A1077" t="s">
        <v>2285</v>
      </c>
      <c r="B1077">
        <v>73636</v>
      </c>
      <c r="C1077" t="s">
        <v>2285</v>
      </c>
      <c r="D1077" t="s">
        <v>2286</v>
      </c>
      <c r="E1077" t="s">
        <v>370</v>
      </c>
      <c r="F1077" t="s">
        <v>211</v>
      </c>
    </row>
    <row r="1078" spans="1:6" x14ac:dyDescent="0.25">
      <c r="A1078" t="s">
        <v>2287</v>
      </c>
      <c r="B1078">
        <v>73641</v>
      </c>
      <c r="C1078" t="s">
        <v>2287</v>
      </c>
      <c r="D1078" t="s">
        <v>2288</v>
      </c>
      <c r="E1078" t="s">
        <v>370</v>
      </c>
      <c r="F1078" t="s">
        <v>211</v>
      </c>
    </row>
    <row r="1079" spans="1:6" x14ac:dyDescent="0.25">
      <c r="A1079" t="s">
        <v>2289</v>
      </c>
      <c r="B1079">
        <v>73646</v>
      </c>
      <c r="C1079" t="s">
        <v>2289</v>
      </c>
      <c r="D1079" t="s">
        <v>2290</v>
      </c>
      <c r="E1079" t="s">
        <v>370</v>
      </c>
      <c r="F1079" t="s">
        <v>211</v>
      </c>
    </row>
    <row r="1080" spans="1:6" x14ac:dyDescent="0.25">
      <c r="A1080" t="s">
        <v>2291</v>
      </c>
      <c r="B1080">
        <v>73651</v>
      </c>
      <c r="C1080" t="s">
        <v>2291</v>
      </c>
      <c r="D1080" t="s">
        <v>2292</v>
      </c>
      <c r="E1080" t="s">
        <v>370</v>
      </c>
      <c r="F1080" t="s">
        <v>211</v>
      </c>
    </row>
    <row r="1081" spans="1:6" x14ac:dyDescent="0.25">
      <c r="A1081" t="s">
        <v>2293</v>
      </c>
      <c r="B1081">
        <v>73656</v>
      </c>
      <c r="C1081" t="s">
        <v>2293</v>
      </c>
      <c r="D1081" t="s">
        <v>2294</v>
      </c>
      <c r="E1081" t="s">
        <v>370</v>
      </c>
      <c r="F1081" t="s">
        <v>211</v>
      </c>
    </row>
    <row r="1082" spans="1:6" x14ac:dyDescent="0.25">
      <c r="A1082" t="s">
        <v>2295</v>
      </c>
      <c r="B1082">
        <v>73661</v>
      </c>
      <c r="C1082" t="s">
        <v>2295</v>
      </c>
      <c r="D1082" t="s">
        <v>2296</v>
      </c>
      <c r="E1082" t="s">
        <v>370</v>
      </c>
      <c r="F1082" t="s">
        <v>211</v>
      </c>
    </row>
    <row r="1083" spans="1:6" x14ac:dyDescent="0.25">
      <c r="A1083" t="s">
        <v>2297</v>
      </c>
      <c r="B1083">
        <v>73666</v>
      </c>
      <c r="C1083" t="s">
        <v>2297</v>
      </c>
      <c r="D1083" t="s">
        <v>2298</v>
      </c>
      <c r="E1083" t="s">
        <v>370</v>
      </c>
      <c r="F1083" t="s">
        <v>211</v>
      </c>
    </row>
    <row r="1084" spans="1:6" x14ac:dyDescent="0.25">
      <c r="A1084" t="s">
        <v>2299</v>
      </c>
      <c r="B1084">
        <v>73671</v>
      </c>
      <c r="C1084" t="s">
        <v>2299</v>
      </c>
      <c r="D1084" t="s">
        <v>2300</v>
      </c>
      <c r="E1084" t="s">
        <v>370</v>
      </c>
      <c r="F1084" t="s">
        <v>211</v>
      </c>
    </row>
    <row r="1085" spans="1:6" x14ac:dyDescent="0.25">
      <c r="A1085" t="s">
        <v>2301</v>
      </c>
      <c r="B1085">
        <v>73676</v>
      </c>
      <c r="C1085" t="s">
        <v>2301</v>
      </c>
      <c r="D1085" t="s">
        <v>2302</v>
      </c>
      <c r="E1085" t="s">
        <v>370</v>
      </c>
      <c r="F1085" t="s">
        <v>211</v>
      </c>
    </row>
    <row r="1086" spans="1:6" x14ac:dyDescent="0.25">
      <c r="A1086" t="s">
        <v>2303</v>
      </c>
      <c r="B1086">
        <v>73681</v>
      </c>
      <c r="C1086" t="s">
        <v>2303</v>
      </c>
      <c r="D1086" t="s">
        <v>2304</v>
      </c>
      <c r="E1086" t="s">
        <v>370</v>
      </c>
      <c r="F1086" t="s">
        <v>211</v>
      </c>
    </row>
    <row r="1087" spans="1:6" x14ac:dyDescent="0.25">
      <c r="A1087" t="s">
        <v>2305</v>
      </c>
      <c r="B1087">
        <v>73686</v>
      </c>
      <c r="C1087" t="s">
        <v>2305</v>
      </c>
      <c r="D1087" t="s">
        <v>2306</v>
      </c>
      <c r="E1087" t="s">
        <v>370</v>
      </c>
      <c r="F1087" t="s">
        <v>211</v>
      </c>
    </row>
    <row r="1088" spans="1:6" x14ac:dyDescent="0.25">
      <c r="A1088" t="s">
        <v>2307</v>
      </c>
      <c r="B1088">
        <v>73691</v>
      </c>
      <c r="C1088" t="s">
        <v>2307</v>
      </c>
      <c r="D1088" t="s">
        <v>2308</v>
      </c>
      <c r="E1088" t="s">
        <v>370</v>
      </c>
      <c r="F1088" t="s">
        <v>211</v>
      </c>
    </row>
    <row r="1089" spans="1:6" x14ac:dyDescent="0.25">
      <c r="A1089" t="s">
        <v>2309</v>
      </c>
      <c r="B1089">
        <v>73696</v>
      </c>
      <c r="C1089" t="s">
        <v>2309</v>
      </c>
      <c r="D1089" t="s">
        <v>2310</v>
      </c>
      <c r="E1089" t="s">
        <v>370</v>
      </c>
      <c r="F1089" t="s">
        <v>211</v>
      </c>
    </row>
    <row r="1090" spans="1:6" x14ac:dyDescent="0.25">
      <c r="A1090" t="s">
        <v>2311</v>
      </c>
      <c r="B1090">
        <v>73701</v>
      </c>
      <c r="C1090" t="s">
        <v>2311</v>
      </c>
      <c r="D1090" t="s">
        <v>2312</v>
      </c>
      <c r="E1090" t="s">
        <v>370</v>
      </c>
      <c r="F1090" t="s">
        <v>211</v>
      </c>
    </row>
    <row r="1091" spans="1:6" x14ac:dyDescent="0.25">
      <c r="A1091" t="s">
        <v>2313</v>
      </c>
      <c r="B1091">
        <v>73706</v>
      </c>
      <c r="C1091" t="s">
        <v>2313</v>
      </c>
      <c r="D1091" t="s">
        <v>2314</v>
      </c>
      <c r="E1091" t="s">
        <v>370</v>
      </c>
      <c r="F1091" t="s">
        <v>211</v>
      </c>
    </row>
    <row r="1092" spans="1:6" x14ac:dyDescent="0.25">
      <c r="A1092" t="s">
        <v>2315</v>
      </c>
      <c r="B1092">
        <v>73711</v>
      </c>
      <c r="C1092" t="s">
        <v>2315</v>
      </c>
      <c r="D1092" t="s">
        <v>2316</v>
      </c>
      <c r="E1092" t="s">
        <v>370</v>
      </c>
      <c r="F1092" t="s">
        <v>211</v>
      </c>
    </row>
    <row r="1093" spans="1:6" x14ac:dyDescent="0.25">
      <c r="A1093" t="s">
        <v>2317</v>
      </c>
      <c r="B1093">
        <v>73716</v>
      </c>
      <c r="C1093" t="s">
        <v>2317</v>
      </c>
      <c r="D1093" t="s">
        <v>2318</v>
      </c>
      <c r="E1093" t="s">
        <v>370</v>
      </c>
      <c r="F1093" t="s">
        <v>211</v>
      </c>
    </row>
    <row r="1094" spans="1:6" x14ac:dyDescent="0.25">
      <c r="A1094" t="s">
        <v>2319</v>
      </c>
      <c r="B1094">
        <v>73721</v>
      </c>
      <c r="C1094" t="s">
        <v>2319</v>
      </c>
      <c r="D1094" t="s">
        <v>2320</v>
      </c>
      <c r="E1094" t="s">
        <v>370</v>
      </c>
      <c r="F1094" t="s">
        <v>211</v>
      </c>
    </row>
    <row r="1095" spans="1:6" x14ac:dyDescent="0.25">
      <c r="A1095" t="s">
        <v>2321</v>
      </c>
      <c r="B1095">
        <v>73726</v>
      </c>
      <c r="C1095" t="s">
        <v>2321</v>
      </c>
      <c r="D1095" t="s">
        <v>2322</v>
      </c>
      <c r="E1095" t="s">
        <v>370</v>
      </c>
      <c r="F1095" t="s">
        <v>211</v>
      </c>
    </row>
    <row r="1096" spans="1:6" x14ac:dyDescent="0.25">
      <c r="A1096" t="s">
        <v>2323</v>
      </c>
      <c r="B1096">
        <v>73731</v>
      </c>
      <c r="C1096" t="s">
        <v>2323</v>
      </c>
      <c r="D1096" t="s">
        <v>2324</v>
      </c>
      <c r="E1096" t="s">
        <v>370</v>
      </c>
      <c r="F1096" t="s">
        <v>211</v>
      </c>
    </row>
    <row r="1097" spans="1:6" x14ac:dyDescent="0.25">
      <c r="A1097" t="s">
        <v>2325</v>
      </c>
      <c r="B1097">
        <v>73736</v>
      </c>
      <c r="D1097" t="s">
        <v>2182</v>
      </c>
      <c r="E1097" t="s">
        <v>370</v>
      </c>
      <c r="F1097" t="s">
        <v>211</v>
      </c>
    </row>
    <row r="1098" spans="1:6" x14ac:dyDescent="0.25">
      <c r="A1098" t="s">
        <v>2326</v>
      </c>
      <c r="B1098">
        <v>73741</v>
      </c>
      <c r="D1098" t="s">
        <v>2327</v>
      </c>
      <c r="E1098" t="s">
        <v>370</v>
      </c>
      <c r="F1098" t="s">
        <v>211</v>
      </c>
    </row>
    <row r="1099" spans="1:6" x14ac:dyDescent="0.25">
      <c r="A1099" t="s">
        <v>2328</v>
      </c>
      <c r="B1099">
        <v>73746</v>
      </c>
      <c r="C1099" t="s">
        <v>2328</v>
      </c>
      <c r="D1099" t="s">
        <v>2329</v>
      </c>
      <c r="E1099" t="s">
        <v>387</v>
      </c>
      <c r="F1099" t="s">
        <v>211</v>
      </c>
    </row>
    <row r="1100" spans="1:6" x14ac:dyDescent="0.25">
      <c r="A1100" t="s">
        <v>2330</v>
      </c>
      <c r="B1100">
        <v>73751</v>
      </c>
      <c r="C1100" t="s">
        <v>2330</v>
      </c>
      <c r="D1100" t="s">
        <v>2331</v>
      </c>
      <c r="E1100" t="s">
        <v>387</v>
      </c>
      <c r="F1100" t="s">
        <v>211</v>
      </c>
    </row>
    <row r="1101" spans="1:6" x14ac:dyDescent="0.25">
      <c r="A1101" t="s">
        <v>2332</v>
      </c>
      <c r="B1101">
        <v>73756</v>
      </c>
      <c r="C1101" t="s">
        <v>2332</v>
      </c>
      <c r="D1101" t="s">
        <v>2333</v>
      </c>
      <c r="E1101" t="s">
        <v>387</v>
      </c>
      <c r="F1101" t="s">
        <v>211</v>
      </c>
    </row>
    <row r="1102" spans="1:6" x14ac:dyDescent="0.25">
      <c r="A1102" t="s">
        <v>2334</v>
      </c>
      <c r="B1102">
        <v>73761</v>
      </c>
      <c r="C1102" t="s">
        <v>2334</v>
      </c>
      <c r="D1102" t="s">
        <v>2333</v>
      </c>
      <c r="E1102" t="s">
        <v>387</v>
      </c>
      <c r="F1102" t="s">
        <v>211</v>
      </c>
    </row>
    <row r="1103" spans="1:6" x14ac:dyDescent="0.25">
      <c r="A1103" t="s">
        <v>2335</v>
      </c>
      <c r="B1103">
        <v>73766</v>
      </c>
      <c r="C1103" t="s">
        <v>2335</v>
      </c>
      <c r="D1103" t="s">
        <v>2336</v>
      </c>
      <c r="E1103" t="s">
        <v>387</v>
      </c>
      <c r="F1103" t="s">
        <v>211</v>
      </c>
    </row>
    <row r="1104" spans="1:6" x14ac:dyDescent="0.25">
      <c r="A1104" t="s">
        <v>2337</v>
      </c>
      <c r="B1104">
        <v>73771</v>
      </c>
      <c r="C1104" t="s">
        <v>2337</v>
      </c>
      <c r="D1104" t="s">
        <v>2338</v>
      </c>
      <c r="E1104" t="s">
        <v>387</v>
      </c>
      <c r="F1104" t="s">
        <v>211</v>
      </c>
    </row>
    <row r="1105" spans="1:6" x14ac:dyDescent="0.25">
      <c r="A1105" t="s">
        <v>2339</v>
      </c>
      <c r="B1105">
        <v>73776</v>
      </c>
      <c r="C1105" t="s">
        <v>2339</v>
      </c>
      <c r="D1105" t="s">
        <v>2340</v>
      </c>
      <c r="E1105" t="s">
        <v>387</v>
      </c>
      <c r="F1105" t="s">
        <v>211</v>
      </c>
    </row>
    <row r="1106" spans="1:6" x14ac:dyDescent="0.25">
      <c r="A1106" t="s">
        <v>2341</v>
      </c>
      <c r="B1106">
        <v>73781</v>
      </c>
      <c r="C1106" t="s">
        <v>2341</v>
      </c>
      <c r="D1106" t="s">
        <v>2342</v>
      </c>
      <c r="E1106" t="s">
        <v>387</v>
      </c>
      <c r="F1106" t="s">
        <v>211</v>
      </c>
    </row>
    <row r="1107" spans="1:6" x14ac:dyDescent="0.25">
      <c r="A1107" t="s">
        <v>2343</v>
      </c>
      <c r="B1107">
        <v>73786</v>
      </c>
      <c r="C1107" t="s">
        <v>2343</v>
      </c>
      <c r="D1107" t="s">
        <v>2344</v>
      </c>
      <c r="E1107" t="s">
        <v>387</v>
      </c>
      <c r="F1107" t="s">
        <v>211</v>
      </c>
    </row>
    <row r="1108" spans="1:6" x14ac:dyDescent="0.25">
      <c r="A1108" t="s">
        <v>2345</v>
      </c>
      <c r="B1108">
        <v>73791</v>
      </c>
      <c r="C1108" t="s">
        <v>2345</v>
      </c>
      <c r="D1108" t="s">
        <v>2346</v>
      </c>
      <c r="E1108" t="s">
        <v>387</v>
      </c>
      <c r="F1108" t="s">
        <v>211</v>
      </c>
    </row>
    <row r="1109" spans="1:6" x14ac:dyDescent="0.25">
      <c r="A1109" t="s">
        <v>2347</v>
      </c>
      <c r="B1109">
        <v>73796</v>
      </c>
      <c r="C1109" t="s">
        <v>2347</v>
      </c>
      <c r="D1109" t="s">
        <v>2348</v>
      </c>
      <c r="E1109" t="s">
        <v>387</v>
      </c>
      <c r="F1109" t="s">
        <v>211</v>
      </c>
    </row>
    <row r="1110" spans="1:6" x14ac:dyDescent="0.25">
      <c r="A1110" t="s">
        <v>2349</v>
      </c>
      <c r="B1110">
        <v>73801</v>
      </c>
      <c r="C1110" t="s">
        <v>2349</v>
      </c>
      <c r="D1110" t="s">
        <v>2350</v>
      </c>
      <c r="E1110" t="s">
        <v>387</v>
      </c>
      <c r="F1110" t="s">
        <v>211</v>
      </c>
    </row>
    <row r="1111" spans="1:6" x14ac:dyDescent="0.25">
      <c r="A1111" t="s">
        <v>2351</v>
      </c>
      <c r="B1111">
        <v>73806</v>
      </c>
      <c r="C1111" t="s">
        <v>2352</v>
      </c>
      <c r="D1111" t="s">
        <v>2353</v>
      </c>
      <c r="E1111" t="s">
        <v>400</v>
      </c>
      <c r="F1111" t="s">
        <v>211</v>
      </c>
    </row>
    <row r="1112" spans="1:6" x14ac:dyDescent="0.25">
      <c r="A1112" t="s">
        <v>2354</v>
      </c>
      <c r="B1112">
        <v>73811</v>
      </c>
      <c r="C1112" t="s">
        <v>2355</v>
      </c>
      <c r="D1112" t="s">
        <v>2356</v>
      </c>
      <c r="E1112" t="s">
        <v>400</v>
      </c>
      <c r="F1112" t="s">
        <v>211</v>
      </c>
    </row>
    <row r="1113" spans="1:6" x14ac:dyDescent="0.25">
      <c r="A1113" t="s">
        <v>2357</v>
      </c>
      <c r="B1113">
        <v>73816</v>
      </c>
      <c r="C1113" t="s">
        <v>2358</v>
      </c>
      <c r="D1113" t="s">
        <v>2359</v>
      </c>
      <c r="E1113" t="s">
        <v>400</v>
      </c>
      <c r="F1113" t="s">
        <v>211</v>
      </c>
    </row>
    <row r="1114" spans="1:6" x14ac:dyDescent="0.25">
      <c r="A1114" t="s">
        <v>2360</v>
      </c>
      <c r="B1114">
        <v>73821</v>
      </c>
      <c r="C1114" t="s">
        <v>2361</v>
      </c>
      <c r="D1114" t="s">
        <v>2362</v>
      </c>
      <c r="E1114" t="s">
        <v>400</v>
      </c>
      <c r="F1114" t="s">
        <v>211</v>
      </c>
    </row>
    <row r="1115" spans="1:6" x14ac:dyDescent="0.25">
      <c r="A1115" t="s">
        <v>2363</v>
      </c>
      <c r="B1115">
        <v>73826</v>
      </c>
      <c r="C1115" t="s">
        <v>2363</v>
      </c>
      <c r="D1115" t="s">
        <v>2364</v>
      </c>
      <c r="E1115" t="s">
        <v>400</v>
      </c>
      <c r="F1115" t="s">
        <v>211</v>
      </c>
    </row>
    <row r="1116" spans="1:6" x14ac:dyDescent="0.25">
      <c r="A1116" t="s">
        <v>2365</v>
      </c>
      <c r="B1116">
        <v>73831</v>
      </c>
      <c r="C1116" t="s">
        <v>2365</v>
      </c>
      <c r="D1116" t="s">
        <v>2366</v>
      </c>
      <c r="E1116" t="s">
        <v>400</v>
      </c>
      <c r="F1116" t="s">
        <v>211</v>
      </c>
    </row>
    <row r="1117" spans="1:6" x14ac:dyDescent="0.25">
      <c r="A1117" t="s">
        <v>2367</v>
      </c>
      <c r="B1117">
        <v>73836</v>
      </c>
      <c r="C1117" t="s">
        <v>2367</v>
      </c>
      <c r="D1117" t="s">
        <v>2368</v>
      </c>
      <c r="E1117" t="s">
        <v>400</v>
      </c>
      <c r="F1117" t="s">
        <v>211</v>
      </c>
    </row>
    <row r="1118" spans="1:6" x14ac:dyDescent="0.25">
      <c r="A1118" t="s">
        <v>2369</v>
      </c>
      <c r="B1118">
        <v>73841</v>
      </c>
      <c r="C1118" t="s">
        <v>2369</v>
      </c>
      <c r="D1118" t="s">
        <v>2370</v>
      </c>
      <c r="E1118" t="s">
        <v>400</v>
      </c>
      <c r="F1118" t="s">
        <v>211</v>
      </c>
    </row>
    <row r="1119" spans="1:6" x14ac:dyDescent="0.25">
      <c r="A1119" t="s">
        <v>2371</v>
      </c>
      <c r="B1119">
        <v>73846</v>
      </c>
      <c r="C1119" t="s">
        <v>2371</v>
      </c>
      <c r="D1119" t="s">
        <v>2372</v>
      </c>
      <c r="E1119" t="s">
        <v>400</v>
      </c>
      <c r="F1119" t="s">
        <v>211</v>
      </c>
    </row>
    <row r="1120" spans="1:6" x14ac:dyDescent="0.25">
      <c r="A1120" t="s">
        <v>2373</v>
      </c>
      <c r="B1120">
        <v>73851</v>
      </c>
      <c r="C1120" t="s">
        <v>2373</v>
      </c>
      <c r="D1120" t="s">
        <v>2374</v>
      </c>
      <c r="E1120" t="s">
        <v>400</v>
      </c>
      <c r="F1120" t="s">
        <v>211</v>
      </c>
    </row>
    <row r="1121" spans="1:6" x14ac:dyDescent="0.25">
      <c r="A1121" t="s">
        <v>2375</v>
      </c>
      <c r="B1121">
        <v>73856</v>
      </c>
      <c r="C1121" t="s">
        <v>2375</v>
      </c>
      <c r="D1121" t="s">
        <v>2376</v>
      </c>
      <c r="E1121" t="s">
        <v>400</v>
      </c>
      <c r="F1121" t="s">
        <v>211</v>
      </c>
    </row>
    <row r="1122" spans="1:6" x14ac:dyDescent="0.25">
      <c r="A1122" t="s">
        <v>2377</v>
      </c>
      <c r="B1122">
        <v>73861</v>
      </c>
      <c r="C1122" t="s">
        <v>2377</v>
      </c>
      <c r="D1122" t="s">
        <v>2378</v>
      </c>
      <c r="E1122" t="s">
        <v>400</v>
      </c>
      <c r="F1122" t="s">
        <v>211</v>
      </c>
    </row>
    <row r="1123" spans="1:6" x14ac:dyDescent="0.25">
      <c r="A1123" t="s">
        <v>2379</v>
      </c>
      <c r="B1123">
        <v>73866</v>
      </c>
      <c r="C1123" t="s">
        <v>2380</v>
      </c>
      <c r="D1123" t="s">
        <v>2378</v>
      </c>
      <c r="E1123" t="s">
        <v>400</v>
      </c>
      <c r="F1123" t="s">
        <v>211</v>
      </c>
    </row>
    <row r="1124" spans="1:6" x14ac:dyDescent="0.25">
      <c r="A1124" t="s">
        <v>2381</v>
      </c>
      <c r="B1124">
        <v>73871</v>
      </c>
      <c r="C1124" t="s">
        <v>2382</v>
      </c>
      <c r="D1124" t="s">
        <v>2260</v>
      </c>
      <c r="E1124" t="s">
        <v>400</v>
      </c>
      <c r="F1124" t="s">
        <v>211</v>
      </c>
    </row>
    <row r="1125" spans="1:6" x14ac:dyDescent="0.25">
      <c r="A1125" t="s">
        <v>2383</v>
      </c>
      <c r="B1125">
        <v>73876</v>
      </c>
      <c r="C1125" t="s">
        <v>2384</v>
      </c>
      <c r="D1125" t="s">
        <v>2385</v>
      </c>
      <c r="E1125" t="s">
        <v>400</v>
      </c>
      <c r="F1125" t="s">
        <v>211</v>
      </c>
    </row>
    <row r="1126" spans="1:6" x14ac:dyDescent="0.25">
      <c r="A1126" t="s">
        <v>2386</v>
      </c>
      <c r="B1126">
        <v>73881</v>
      </c>
      <c r="C1126" t="s">
        <v>2387</v>
      </c>
      <c r="D1126" t="s">
        <v>2388</v>
      </c>
      <c r="E1126" t="s">
        <v>400</v>
      </c>
      <c r="F1126" t="s">
        <v>211</v>
      </c>
    </row>
    <row r="1127" spans="1:6" x14ac:dyDescent="0.25">
      <c r="A1127" t="s">
        <v>2389</v>
      </c>
      <c r="B1127">
        <v>73886</v>
      </c>
      <c r="C1127" t="s">
        <v>2390</v>
      </c>
      <c r="D1127" t="s">
        <v>2391</v>
      </c>
      <c r="E1127" t="s">
        <v>400</v>
      </c>
      <c r="F1127" t="s">
        <v>211</v>
      </c>
    </row>
    <row r="1128" spans="1:6" x14ac:dyDescent="0.25">
      <c r="A1128" t="s">
        <v>2392</v>
      </c>
      <c r="B1128">
        <v>73891</v>
      </c>
      <c r="C1128" t="s">
        <v>2393</v>
      </c>
      <c r="D1128" t="s">
        <v>2394</v>
      </c>
      <c r="E1128" t="s">
        <v>400</v>
      </c>
      <c r="F1128" t="s">
        <v>211</v>
      </c>
    </row>
    <row r="1129" spans="1:6" x14ac:dyDescent="0.25">
      <c r="A1129" t="s">
        <v>2395</v>
      </c>
      <c r="B1129">
        <v>73896</v>
      </c>
      <c r="C1129" t="s">
        <v>2396</v>
      </c>
      <c r="D1129" t="s">
        <v>2397</v>
      </c>
      <c r="E1129" t="s">
        <v>400</v>
      </c>
      <c r="F1129" t="s">
        <v>211</v>
      </c>
    </row>
    <row r="1130" spans="1:6" x14ac:dyDescent="0.25">
      <c r="A1130" t="s">
        <v>2398</v>
      </c>
      <c r="B1130">
        <v>73901</v>
      </c>
      <c r="C1130" t="s">
        <v>2399</v>
      </c>
      <c r="D1130" t="s">
        <v>2400</v>
      </c>
      <c r="E1130" t="s">
        <v>400</v>
      </c>
      <c r="F1130" t="s">
        <v>211</v>
      </c>
    </row>
    <row r="1131" spans="1:6" x14ac:dyDescent="0.25">
      <c r="A1131" t="s">
        <v>2401</v>
      </c>
      <c r="B1131">
        <v>73906</v>
      </c>
      <c r="C1131" t="s">
        <v>2402</v>
      </c>
      <c r="D1131" t="s">
        <v>2403</v>
      </c>
      <c r="E1131" t="s">
        <v>400</v>
      </c>
      <c r="F1131" t="s">
        <v>211</v>
      </c>
    </row>
    <row r="1132" spans="1:6" x14ac:dyDescent="0.25">
      <c r="A1132" t="s">
        <v>2404</v>
      </c>
      <c r="B1132">
        <v>73911</v>
      </c>
      <c r="C1132" t="s">
        <v>2405</v>
      </c>
      <c r="D1132" t="s">
        <v>2406</v>
      </c>
      <c r="E1132" t="s">
        <v>400</v>
      </c>
      <c r="F1132" t="s">
        <v>211</v>
      </c>
    </row>
    <row r="1133" spans="1:6" x14ac:dyDescent="0.25">
      <c r="A1133" t="s">
        <v>2407</v>
      </c>
      <c r="B1133">
        <v>73916</v>
      </c>
      <c r="C1133" t="s">
        <v>2408</v>
      </c>
      <c r="D1133" t="s">
        <v>2409</v>
      </c>
      <c r="E1133" t="s">
        <v>400</v>
      </c>
      <c r="F1133" t="s">
        <v>211</v>
      </c>
    </row>
    <row r="1134" spans="1:6" x14ac:dyDescent="0.25">
      <c r="A1134" t="s">
        <v>2410</v>
      </c>
      <c r="B1134">
        <v>73936</v>
      </c>
      <c r="C1134" t="s">
        <v>2410</v>
      </c>
      <c r="D1134" t="s">
        <v>2411</v>
      </c>
      <c r="E1134" t="s">
        <v>432</v>
      </c>
      <c r="F1134" t="s">
        <v>211</v>
      </c>
    </row>
    <row r="1135" spans="1:6" x14ac:dyDescent="0.25">
      <c r="A1135" t="s">
        <v>2412</v>
      </c>
      <c r="B1135">
        <v>73951</v>
      </c>
      <c r="C1135" t="s">
        <v>2412</v>
      </c>
      <c r="D1135" t="s">
        <v>2413</v>
      </c>
      <c r="E1135" t="s">
        <v>439</v>
      </c>
      <c r="F1135" t="s">
        <v>211</v>
      </c>
    </row>
    <row r="1136" spans="1:6" x14ac:dyDescent="0.25">
      <c r="A1136" t="s">
        <v>2414</v>
      </c>
      <c r="B1136">
        <v>73956</v>
      </c>
      <c r="C1136" t="s">
        <v>2414</v>
      </c>
      <c r="D1136" t="s">
        <v>2415</v>
      </c>
      <c r="E1136" t="s">
        <v>439</v>
      </c>
      <c r="F1136" t="s">
        <v>211</v>
      </c>
    </row>
    <row r="1137" spans="1:6" x14ac:dyDescent="0.25">
      <c r="A1137" t="s">
        <v>2416</v>
      </c>
      <c r="B1137">
        <v>73961</v>
      </c>
      <c r="C1137" t="s">
        <v>2416</v>
      </c>
      <c r="D1137" t="s">
        <v>2417</v>
      </c>
      <c r="E1137" t="s">
        <v>439</v>
      </c>
      <c r="F1137" t="s">
        <v>211</v>
      </c>
    </row>
    <row r="1138" spans="1:6" x14ac:dyDescent="0.25">
      <c r="A1138" t="s">
        <v>2418</v>
      </c>
      <c r="B1138">
        <v>73966</v>
      </c>
      <c r="C1138" t="s">
        <v>2418</v>
      </c>
      <c r="D1138" t="s">
        <v>2419</v>
      </c>
      <c r="E1138" t="s">
        <v>439</v>
      </c>
      <c r="F1138" t="s">
        <v>211</v>
      </c>
    </row>
    <row r="1139" spans="1:6" x14ac:dyDescent="0.25">
      <c r="A1139" t="s">
        <v>2420</v>
      </c>
      <c r="B1139">
        <v>73971</v>
      </c>
      <c r="C1139" t="s">
        <v>2420</v>
      </c>
      <c r="D1139" t="s">
        <v>2421</v>
      </c>
      <c r="E1139" t="s">
        <v>439</v>
      </c>
      <c r="F1139" t="s">
        <v>211</v>
      </c>
    </row>
    <row r="1140" spans="1:6" x14ac:dyDescent="0.25">
      <c r="A1140" t="s">
        <v>2422</v>
      </c>
      <c r="B1140">
        <v>73976</v>
      </c>
      <c r="C1140" t="s">
        <v>2422</v>
      </c>
      <c r="D1140" t="s">
        <v>2423</v>
      </c>
      <c r="E1140" t="s">
        <v>439</v>
      </c>
      <c r="F1140" t="s">
        <v>211</v>
      </c>
    </row>
    <row r="1141" spans="1:6" x14ac:dyDescent="0.25">
      <c r="A1141" t="s">
        <v>2424</v>
      </c>
      <c r="B1141">
        <v>73981</v>
      </c>
      <c r="C1141" t="s">
        <v>2424</v>
      </c>
      <c r="D1141" t="s">
        <v>2425</v>
      </c>
      <c r="E1141" t="s">
        <v>439</v>
      </c>
      <c r="F1141" t="s">
        <v>211</v>
      </c>
    </row>
    <row r="1142" spans="1:6" x14ac:dyDescent="0.25">
      <c r="A1142" t="s">
        <v>2426</v>
      </c>
      <c r="B1142">
        <v>73986</v>
      </c>
      <c r="C1142" t="s">
        <v>2426</v>
      </c>
      <c r="D1142" t="s">
        <v>2427</v>
      </c>
      <c r="E1142" t="s">
        <v>439</v>
      </c>
      <c r="F1142" t="s">
        <v>211</v>
      </c>
    </row>
    <row r="1143" spans="1:6" x14ac:dyDescent="0.25">
      <c r="A1143" t="s">
        <v>2428</v>
      </c>
      <c r="B1143">
        <v>73991</v>
      </c>
      <c r="C1143" t="s">
        <v>2428</v>
      </c>
      <c r="D1143" t="s">
        <v>2429</v>
      </c>
      <c r="E1143" t="s">
        <v>439</v>
      </c>
      <c r="F1143" t="s">
        <v>211</v>
      </c>
    </row>
    <row r="1144" spans="1:6" x14ac:dyDescent="0.25">
      <c r="A1144" t="s">
        <v>2430</v>
      </c>
      <c r="B1144">
        <v>73996</v>
      </c>
      <c r="C1144" t="s">
        <v>2430</v>
      </c>
      <c r="D1144" t="s">
        <v>2431</v>
      </c>
      <c r="E1144" t="s">
        <v>439</v>
      </c>
      <c r="F1144" t="s">
        <v>211</v>
      </c>
    </row>
    <row r="1145" spans="1:6" x14ac:dyDescent="0.25">
      <c r="A1145" t="s">
        <v>2432</v>
      </c>
      <c r="B1145">
        <v>74001</v>
      </c>
      <c r="C1145" t="s">
        <v>2432</v>
      </c>
      <c r="D1145" t="s">
        <v>2433</v>
      </c>
      <c r="E1145" t="s">
        <v>439</v>
      </c>
      <c r="F1145" t="s">
        <v>211</v>
      </c>
    </row>
    <row r="1146" spans="1:6" x14ac:dyDescent="0.25">
      <c r="A1146" t="s">
        <v>2434</v>
      </c>
      <c r="B1146">
        <v>74006</v>
      </c>
      <c r="C1146" t="s">
        <v>2434</v>
      </c>
      <c r="D1146" t="s">
        <v>2435</v>
      </c>
      <c r="E1146" t="s">
        <v>439</v>
      </c>
      <c r="F1146" t="s">
        <v>211</v>
      </c>
    </row>
    <row r="1147" spans="1:6" x14ac:dyDescent="0.25">
      <c r="A1147" t="s">
        <v>2436</v>
      </c>
      <c r="B1147">
        <v>74011</v>
      </c>
      <c r="C1147" t="s">
        <v>2436</v>
      </c>
      <c r="D1147" t="s">
        <v>2437</v>
      </c>
      <c r="E1147" t="s">
        <v>439</v>
      </c>
      <c r="F1147" t="s">
        <v>211</v>
      </c>
    </row>
    <row r="1148" spans="1:6" x14ac:dyDescent="0.25">
      <c r="A1148" t="s">
        <v>2438</v>
      </c>
      <c r="B1148">
        <v>74016</v>
      </c>
      <c r="C1148" t="s">
        <v>2438</v>
      </c>
      <c r="D1148" t="s">
        <v>2439</v>
      </c>
      <c r="E1148" t="s">
        <v>439</v>
      </c>
      <c r="F1148" t="s">
        <v>211</v>
      </c>
    </row>
    <row r="1149" spans="1:6" x14ac:dyDescent="0.25">
      <c r="A1149" t="s">
        <v>2440</v>
      </c>
      <c r="B1149">
        <v>74021</v>
      </c>
      <c r="C1149" t="s">
        <v>2440</v>
      </c>
      <c r="D1149" t="s">
        <v>2441</v>
      </c>
      <c r="E1149" t="s">
        <v>439</v>
      </c>
      <c r="F1149" t="s">
        <v>211</v>
      </c>
    </row>
    <row r="1150" spans="1:6" x14ac:dyDescent="0.25">
      <c r="A1150" t="s">
        <v>2442</v>
      </c>
      <c r="B1150">
        <v>74026</v>
      </c>
      <c r="C1150" t="s">
        <v>2442</v>
      </c>
      <c r="D1150" t="s">
        <v>2443</v>
      </c>
      <c r="E1150" t="s">
        <v>458</v>
      </c>
      <c r="F1150" t="s">
        <v>211</v>
      </c>
    </row>
    <row r="1151" spans="1:6" x14ac:dyDescent="0.25">
      <c r="A1151" t="s">
        <v>2444</v>
      </c>
      <c r="B1151">
        <v>74031</v>
      </c>
      <c r="C1151" t="s">
        <v>2444</v>
      </c>
      <c r="D1151" t="s">
        <v>2445</v>
      </c>
      <c r="E1151" t="s">
        <v>458</v>
      </c>
      <c r="F1151" t="s">
        <v>211</v>
      </c>
    </row>
    <row r="1152" spans="1:6" x14ac:dyDescent="0.25">
      <c r="A1152" t="s">
        <v>2446</v>
      </c>
      <c r="B1152">
        <v>74036</v>
      </c>
      <c r="C1152" t="s">
        <v>2446</v>
      </c>
      <c r="D1152" t="s">
        <v>2445</v>
      </c>
      <c r="E1152" t="s">
        <v>458</v>
      </c>
      <c r="F1152" t="s">
        <v>211</v>
      </c>
    </row>
    <row r="1153" spans="1:6" x14ac:dyDescent="0.25">
      <c r="A1153" t="s">
        <v>2447</v>
      </c>
      <c r="B1153">
        <v>74041</v>
      </c>
      <c r="C1153" t="s">
        <v>2447</v>
      </c>
      <c r="D1153" t="s">
        <v>2448</v>
      </c>
      <c r="E1153" t="s">
        <v>458</v>
      </c>
      <c r="F1153" t="s">
        <v>211</v>
      </c>
    </row>
    <row r="1154" spans="1:6" x14ac:dyDescent="0.25">
      <c r="A1154" t="s">
        <v>2449</v>
      </c>
      <c r="B1154">
        <v>74046</v>
      </c>
      <c r="C1154" t="s">
        <v>2449</v>
      </c>
      <c r="D1154" t="s">
        <v>2450</v>
      </c>
      <c r="E1154" t="s">
        <v>458</v>
      </c>
      <c r="F1154" t="s">
        <v>211</v>
      </c>
    </row>
    <row r="1155" spans="1:6" x14ac:dyDescent="0.25">
      <c r="A1155" t="s">
        <v>2451</v>
      </c>
      <c r="B1155">
        <v>74051</v>
      </c>
      <c r="C1155" t="s">
        <v>2451</v>
      </c>
      <c r="D1155" t="s">
        <v>2450</v>
      </c>
      <c r="E1155" t="s">
        <v>458</v>
      </c>
      <c r="F1155" t="s">
        <v>211</v>
      </c>
    </row>
    <row r="1156" spans="1:6" x14ac:dyDescent="0.25">
      <c r="A1156" t="s">
        <v>2452</v>
      </c>
      <c r="B1156">
        <v>74056</v>
      </c>
      <c r="C1156" t="s">
        <v>2452</v>
      </c>
      <c r="D1156" t="s">
        <v>2453</v>
      </c>
      <c r="E1156" t="s">
        <v>458</v>
      </c>
      <c r="F1156" t="s">
        <v>211</v>
      </c>
    </row>
    <row r="1157" spans="1:6" x14ac:dyDescent="0.25">
      <c r="A1157" t="s">
        <v>2454</v>
      </c>
      <c r="B1157">
        <v>74061</v>
      </c>
      <c r="C1157" t="s">
        <v>2454</v>
      </c>
      <c r="D1157" t="s">
        <v>2455</v>
      </c>
      <c r="E1157" t="s">
        <v>458</v>
      </c>
      <c r="F1157" t="s">
        <v>211</v>
      </c>
    </row>
    <row r="1158" spans="1:6" x14ac:dyDescent="0.25">
      <c r="A1158" t="s">
        <v>2456</v>
      </c>
      <c r="B1158">
        <v>74066</v>
      </c>
      <c r="C1158" t="s">
        <v>2456</v>
      </c>
      <c r="D1158" t="s">
        <v>2455</v>
      </c>
      <c r="E1158" t="s">
        <v>458</v>
      </c>
      <c r="F1158" t="s">
        <v>211</v>
      </c>
    </row>
    <row r="1159" spans="1:6" x14ac:dyDescent="0.25">
      <c r="A1159" t="s">
        <v>2457</v>
      </c>
      <c r="B1159">
        <v>74071</v>
      </c>
      <c r="C1159" t="s">
        <v>2457</v>
      </c>
      <c r="D1159" t="s">
        <v>2458</v>
      </c>
      <c r="E1159" t="s">
        <v>458</v>
      </c>
      <c r="F1159" t="s">
        <v>211</v>
      </c>
    </row>
    <row r="1160" spans="1:6" x14ac:dyDescent="0.25">
      <c r="A1160" t="s">
        <v>2459</v>
      </c>
      <c r="B1160">
        <v>74076</v>
      </c>
      <c r="C1160" t="s">
        <v>2459</v>
      </c>
      <c r="D1160" t="s">
        <v>2460</v>
      </c>
      <c r="E1160" t="s">
        <v>458</v>
      </c>
      <c r="F1160" t="s">
        <v>211</v>
      </c>
    </row>
    <row r="1161" spans="1:6" x14ac:dyDescent="0.25">
      <c r="A1161" t="s">
        <v>2461</v>
      </c>
      <c r="B1161">
        <v>74081</v>
      </c>
      <c r="C1161" t="s">
        <v>2461</v>
      </c>
      <c r="D1161" t="s">
        <v>2460</v>
      </c>
      <c r="E1161" t="s">
        <v>458</v>
      </c>
      <c r="F1161" t="s">
        <v>211</v>
      </c>
    </row>
    <row r="1162" spans="1:6" x14ac:dyDescent="0.25">
      <c r="A1162" t="s">
        <v>2462</v>
      </c>
      <c r="B1162">
        <v>74086</v>
      </c>
      <c r="C1162" t="s">
        <v>2462</v>
      </c>
      <c r="D1162" t="s">
        <v>2463</v>
      </c>
      <c r="E1162" t="s">
        <v>458</v>
      </c>
      <c r="F1162" t="s">
        <v>211</v>
      </c>
    </row>
    <row r="1163" spans="1:6" x14ac:dyDescent="0.25">
      <c r="A1163" t="s">
        <v>2464</v>
      </c>
      <c r="B1163">
        <v>74091</v>
      </c>
      <c r="C1163" t="s">
        <v>2464</v>
      </c>
      <c r="D1163" t="s">
        <v>2465</v>
      </c>
      <c r="E1163" t="s">
        <v>458</v>
      </c>
      <c r="F1163" t="s">
        <v>211</v>
      </c>
    </row>
    <row r="1164" spans="1:6" x14ac:dyDescent="0.25">
      <c r="A1164" t="s">
        <v>2466</v>
      </c>
      <c r="B1164">
        <v>74096</v>
      </c>
      <c r="C1164" t="s">
        <v>2466</v>
      </c>
      <c r="D1164" t="s">
        <v>2467</v>
      </c>
      <c r="E1164" t="s">
        <v>458</v>
      </c>
      <c r="F1164" t="s">
        <v>211</v>
      </c>
    </row>
    <row r="1165" spans="1:6" x14ac:dyDescent="0.25">
      <c r="A1165" t="s">
        <v>2468</v>
      </c>
      <c r="B1165">
        <v>74101</v>
      </c>
      <c r="C1165" t="s">
        <v>2468</v>
      </c>
      <c r="D1165" t="s">
        <v>2469</v>
      </c>
      <c r="E1165" t="s">
        <v>458</v>
      </c>
      <c r="F1165" t="s">
        <v>211</v>
      </c>
    </row>
    <row r="1166" spans="1:6" x14ac:dyDescent="0.25">
      <c r="A1166" t="s">
        <v>2470</v>
      </c>
      <c r="B1166">
        <v>74106</v>
      </c>
      <c r="C1166" t="s">
        <v>2470</v>
      </c>
      <c r="D1166" t="s">
        <v>2471</v>
      </c>
      <c r="E1166" t="s">
        <v>458</v>
      </c>
      <c r="F1166" t="s">
        <v>211</v>
      </c>
    </row>
    <row r="1167" spans="1:6" x14ac:dyDescent="0.25">
      <c r="A1167" t="s">
        <v>2472</v>
      </c>
      <c r="B1167">
        <v>74111</v>
      </c>
      <c r="C1167" t="s">
        <v>2472</v>
      </c>
      <c r="D1167" t="s">
        <v>2473</v>
      </c>
      <c r="E1167" t="s">
        <v>458</v>
      </c>
      <c r="F1167" t="s">
        <v>211</v>
      </c>
    </row>
    <row r="1168" spans="1:6" x14ac:dyDescent="0.25">
      <c r="A1168" t="s">
        <v>2474</v>
      </c>
      <c r="B1168">
        <v>74116</v>
      </c>
      <c r="C1168" t="s">
        <v>2474</v>
      </c>
      <c r="D1168" t="s">
        <v>2475</v>
      </c>
      <c r="E1168" t="s">
        <v>458</v>
      </c>
      <c r="F1168" t="s">
        <v>211</v>
      </c>
    </row>
    <row r="1169" spans="1:6" x14ac:dyDescent="0.25">
      <c r="A1169" t="s">
        <v>2476</v>
      </c>
      <c r="B1169">
        <v>74121</v>
      </c>
      <c r="C1169" t="s">
        <v>2476</v>
      </c>
      <c r="D1169" t="s">
        <v>2477</v>
      </c>
      <c r="E1169" t="s">
        <v>458</v>
      </c>
      <c r="F1169" t="s">
        <v>211</v>
      </c>
    </row>
    <row r="1170" spans="1:6" x14ac:dyDescent="0.25">
      <c r="A1170" t="s">
        <v>2478</v>
      </c>
      <c r="B1170">
        <v>74126</v>
      </c>
      <c r="C1170" t="s">
        <v>2478</v>
      </c>
      <c r="D1170" t="s">
        <v>2479</v>
      </c>
      <c r="E1170" t="s">
        <v>458</v>
      </c>
      <c r="F1170" t="s">
        <v>211</v>
      </c>
    </row>
    <row r="1171" spans="1:6" x14ac:dyDescent="0.25">
      <c r="A1171" t="s">
        <v>2480</v>
      </c>
      <c r="B1171">
        <v>74131</v>
      </c>
      <c r="C1171" t="s">
        <v>2480</v>
      </c>
      <c r="D1171" t="s">
        <v>2481</v>
      </c>
      <c r="E1171" t="s">
        <v>458</v>
      </c>
      <c r="F1171" t="s">
        <v>211</v>
      </c>
    </row>
    <row r="1172" spans="1:6" x14ac:dyDescent="0.25">
      <c r="A1172" t="s">
        <v>2482</v>
      </c>
      <c r="B1172">
        <v>74136</v>
      </c>
      <c r="C1172" t="s">
        <v>2482</v>
      </c>
      <c r="D1172" t="s">
        <v>2483</v>
      </c>
      <c r="E1172" t="s">
        <v>458</v>
      </c>
      <c r="F1172" t="s">
        <v>211</v>
      </c>
    </row>
    <row r="1173" spans="1:6" x14ac:dyDescent="0.25">
      <c r="A1173" t="s">
        <v>2484</v>
      </c>
      <c r="B1173">
        <v>74141</v>
      </c>
      <c r="C1173" t="s">
        <v>2484</v>
      </c>
      <c r="D1173" t="s">
        <v>2485</v>
      </c>
      <c r="E1173" t="s">
        <v>458</v>
      </c>
      <c r="F1173" t="s">
        <v>211</v>
      </c>
    </row>
    <row r="1174" spans="1:6" x14ac:dyDescent="0.25">
      <c r="A1174" t="s">
        <v>2486</v>
      </c>
      <c r="B1174">
        <v>74146</v>
      </c>
      <c r="C1174" t="s">
        <v>2486</v>
      </c>
      <c r="D1174" t="s">
        <v>2487</v>
      </c>
      <c r="E1174" t="s">
        <v>458</v>
      </c>
      <c r="F1174" t="s">
        <v>211</v>
      </c>
    </row>
    <row r="1175" spans="1:6" x14ac:dyDescent="0.25">
      <c r="A1175" t="s">
        <v>2488</v>
      </c>
      <c r="B1175">
        <v>74151</v>
      </c>
      <c r="C1175" t="s">
        <v>2488</v>
      </c>
      <c r="D1175" t="s">
        <v>2489</v>
      </c>
      <c r="E1175" t="s">
        <v>458</v>
      </c>
      <c r="F1175" t="s">
        <v>211</v>
      </c>
    </row>
    <row r="1176" spans="1:6" x14ac:dyDescent="0.25">
      <c r="A1176" t="s">
        <v>2490</v>
      </c>
      <c r="B1176">
        <v>74156</v>
      </c>
      <c r="C1176" t="s">
        <v>2490</v>
      </c>
      <c r="D1176" t="s">
        <v>2491</v>
      </c>
      <c r="E1176" t="s">
        <v>458</v>
      </c>
      <c r="F1176" t="s">
        <v>211</v>
      </c>
    </row>
    <row r="1177" spans="1:6" x14ac:dyDescent="0.25">
      <c r="A1177" t="s">
        <v>2492</v>
      </c>
      <c r="B1177">
        <v>74161</v>
      </c>
      <c r="C1177" t="s">
        <v>2492</v>
      </c>
      <c r="D1177" t="s">
        <v>2493</v>
      </c>
      <c r="E1177" t="s">
        <v>458</v>
      </c>
      <c r="F1177" t="s">
        <v>211</v>
      </c>
    </row>
    <row r="1178" spans="1:6" x14ac:dyDescent="0.25">
      <c r="A1178" t="s">
        <v>2494</v>
      </c>
      <c r="B1178">
        <v>74166</v>
      </c>
      <c r="C1178" t="s">
        <v>2494</v>
      </c>
      <c r="D1178" t="s">
        <v>2495</v>
      </c>
      <c r="E1178" t="s">
        <v>458</v>
      </c>
      <c r="F1178" t="s">
        <v>211</v>
      </c>
    </row>
    <row r="1179" spans="1:6" x14ac:dyDescent="0.25">
      <c r="A1179" t="s">
        <v>2496</v>
      </c>
      <c r="B1179">
        <v>74171</v>
      </c>
      <c r="C1179" t="s">
        <v>2496</v>
      </c>
      <c r="D1179" t="s">
        <v>2497</v>
      </c>
      <c r="E1179" t="s">
        <v>458</v>
      </c>
      <c r="F1179" t="s">
        <v>211</v>
      </c>
    </row>
    <row r="1180" spans="1:6" x14ac:dyDescent="0.25">
      <c r="A1180" t="s">
        <v>2498</v>
      </c>
      <c r="B1180">
        <v>74176</v>
      </c>
      <c r="C1180" t="s">
        <v>2498</v>
      </c>
      <c r="D1180" t="s">
        <v>2499</v>
      </c>
      <c r="E1180" t="s">
        <v>458</v>
      </c>
      <c r="F1180" t="s">
        <v>211</v>
      </c>
    </row>
    <row r="1181" spans="1:6" x14ac:dyDescent="0.25">
      <c r="A1181" t="s">
        <v>2500</v>
      </c>
      <c r="B1181">
        <v>74181</v>
      </c>
      <c r="C1181" t="s">
        <v>2500</v>
      </c>
      <c r="D1181" t="s">
        <v>2501</v>
      </c>
      <c r="E1181" t="s">
        <v>458</v>
      </c>
      <c r="F1181" t="s">
        <v>211</v>
      </c>
    </row>
    <row r="1182" spans="1:6" x14ac:dyDescent="0.25">
      <c r="A1182" t="s">
        <v>2502</v>
      </c>
      <c r="B1182">
        <v>74186</v>
      </c>
      <c r="C1182" t="s">
        <v>2502</v>
      </c>
      <c r="D1182" t="s">
        <v>2503</v>
      </c>
      <c r="E1182" t="s">
        <v>458</v>
      </c>
      <c r="F1182" t="s">
        <v>211</v>
      </c>
    </row>
    <row r="1183" spans="1:6" x14ac:dyDescent="0.25">
      <c r="A1183" t="s">
        <v>2504</v>
      </c>
      <c r="B1183">
        <v>74191</v>
      </c>
      <c r="C1183" t="s">
        <v>2504</v>
      </c>
      <c r="D1183" t="s">
        <v>2505</v>
      </c>
      <c r="E1183" t="s">
        <v>458</v>
      </c>
      <c r="F1183" t="s">
        <v>211</v>
      </c>
    </row>
    <row r="1184" spans="1:6" x14ac:dyDescent="0.25">
      <c r="A1184" t="s">
        <v>2506</v>
      </c>
      <c r="B1184">
        <v>74196</v>
      </c>
      <c r="C1184" t="s">
        <v>2506</v>
      </c>
      <c r="D1184" t="s">
        <v>2507</v>
      </c>
      <c r="E1184" t="s">
        <v>458</v>
      </c>
      <c r="F1184" t="s">
        <v>211</v>
      </c>
    </row>
    <row r="1185" spans="1:6" x14ac:dyDescent="0.25">
      <c r="A1185" t="s">
        <v>2508</v>
      </c>
      <c r="B1185">
        <v>74201</v>
      </c>
      <c r="C1185" t="s">
        <v>2508</v>
      </c>
      <c r="D1185" t="s">
        <v>2509</v>
      </c>
      <c r="E1185" t="s">
        <v>458</v>
      </c>
      <c r="F1185" t="s">
        <v>211</v>
      </c>
    </row>
    <row r="1186" spans="1:6" x14ac:dyDescent="0.25">
      <c r="A1186" t="s">
        <v>2510</v>
      </c>
      <c r="B1186">
        <v>74206</v>
      </c>
      <c r="C1186" t="s">
        <v>2510</v>
      </c>
      <c r="D1186" t="s">
        <v>2511</v>
      </c>
      <c r="E1186" t="s">
        <v>458</v>
      </c>
      <c r="F1186" t="s">
        <v>211</v>
      </c>
    </row>
    <row r="1187" spans="1:6" x14ac:dyDescent="0.25">
      <c r="A1187" t="s">
        <v>2512</v>
      </c>
      <c r="B1187">
        <v>74211</v>
      </c>
      <c r="C1187" t="s">
        <v>2512</v>
      </c>
      <c r="D1187" t="s">
        <v>2513</v>
      </c>
      <c r="E1187" t="s">
        <v>458</v>
      </c>
      <c r="F1187" t="s">
        <v>211</v>
      </c>
    </row>
    <row r="1188" spans="1:6" x14ac:dyDescent="0.25">
      <c r="A1188" t="s">
        <v>2514</v>
      </c>
      <c r="B1188">
        <v>74216</v>
      </c>
      <c r="C1188" t="s">
        <v>2514</v>
      </c>
      <c r="D1188" t="s">
        <v>2515</v>
      </c>
      <c r="E1188" t="s">
        <v>458</v>
      </c>
      <c r="F1188" t="s">
        <v>211</v>
      </c>
    </row>
    <row r="1189" spans="1:6" x14ac:dyDescent="0.25">
      <c r="A1189" t="s">
        <v>2516</v>
      </c>
      <c r="B1189">
        <v>74221</v>
      </c>
      <c r="C1189" t="s">
        <v>2516</v>
      </c>
      <c r="D1189" t="s">
        <v>2517</v>
      </c>
      <c r="E1189" t="s">
        <v>458</v>
      </c>
      <c r="F1189" t="s">
        <v>211</v>
      </c>
    </row>
    <row r="1190" spans="1:6" x14ac:dyDescent="0.25">
      <c r="A1190" t="s">
        <v>2518</v>
      </c>
      <c r="B1190">
        <v>74226</v>
      </c>
      <c r="C1190" t="s">
        <v>2518</v>
      </c>
      <c r="D1190" t="s">
        <v>2519</v>
      </c>
      <c r="E1190" t="s">
        <v>458</v>
      </c>
      <c r="F1190" t="s">
        <v>211</v>
      </c>
    </row>
    <row r="1191" spans="1:6" x14ac:dyDescent="0.25">
      <c r="A1191" t="s">
        <v>2520</v>
      </c>
      <c r="B1191">
        <v>74231</v>
      </c>
      <c r="C1191" t="s">
        <v>2520</v>
      </c>
      <c r="D1191" t="s">
        <v>2521</v>
      </c>
      <c r="E1191" t="s">
        <v>458</v>
      </c>
      <c r="F1191" t="s">
        <v>211</v>
      </c>
    </row>
    <row r="1192" spans="1:6" x14ac:dyDescent="0.25">
      <c r="A1192" t="s">
        <v>2522</v>
      </c>
      <c r="B1192">
        <v>74236</v>
      </c>
      <c r="C1192" t="s">
        <v>2522</v>
      </c>
      <c r="D1192" t="s">
        <v>2523</v>
      </c>
      <c r="E1192" t="s">
        <v>458</v>
      </c>
      <c r="F1192" t="s">
        <v>211</v>
      </c>
    </row>
    <row r="1193" spans="1:6" x14ac:dyDescent="0.25">
      <c r="A1193" t="s">
        <v>2524</v>
      </c>
      <c r="B1193">
        <v>74241</v>
      </c>
      <c r="C1193" t="s">
        <v>2524</v>
      </c>
      <c r="D1193" t="s">
        <v>2525</v>
      </c>
      <c r="E1193" t="s">
        <v>458</v>
      </c>
      <c r="F1193" t="s">
        <v>211</v>
      </c>
    </row>
    <row r="1194" spans="1:6" x14ac:dyDescent="0.25">
      <c r="A1194" t="s">
        <v>2526</v>
      </c>
      <c r="B1194">
        <v>74246</v>
      </c>
      <c r="C1194" t="s">
        <v>2526</v>
      </c>
      <c r="D1194" t="s">
        <v>2527</v>
      </c>
      <c r="E1194" t="s">
        <v>458</v>
      </c>
      <c r="F1194" t="s">
        <v>211</v>
      </c>
    </row>
    <row r="1195" spans="1:6" x14ac:dyDescent="0.25">
      <c r="A1195" t="s">
        <v>2528</v>
      </c>
      <c r="B1195">
        <v>74251</v>
      </c>
      <c r="C1195" t="s">
        <v>2528</v>
      </c>
      <c r="D1195" t="s">
        <v>2529</v>
      </c>
      <c r="E1195" t="s">
        <v>458</v>
      </c>
      <c r="F1195" t="s">
        <v>211</v>
      </c>
    </row>
    <row r="1196" spans="1:6" x14ac:dyDescent="0.25">
      <c r="A1196" t="s">
        <v>2530</v>
      </c>
      <c r="B1196">
        <v>74256</v>
      </c>
      <c r="C1196" t="s">
        <v>2530</v>
      </c>
      <c r="D1196" t="s">
        <v>2531</v>
      </c>
      <c r="E1196" t="s">
        <v>458</v>
      </c>
      <c r="F1196" t="s">
        <v>211</v>
      </c>
    </row>
    <row r="1197" spans="1:6" x14ac:dyDescent="0.25">
      <c r="A1197" t="s">
        <v>2532</v>
      </c>
      <c r="B1197">
        <v>74261</v>
      </c>
      <c r="C1197" t="s">
        <v>2532</v>
      </c>
      <c r="D1197" t="s">
        <v>2533</v>
      </c>
      <c r="E1197" t="s">
        <v>458</v>
      </c>
      <c r="F1197" t="s">
        <v>211</v>
      </c>
    </row>
    <row r="1198" spans="1:6" x14ac:dyDescent="0.25">
      <c r="A1198" t="s">
        <v>2534</v>
      </c>
      <c r="B1198">
        <v>74266</v>
      </c>
      <c r="C1198" t="s">
        <v>2534</v>
      </c>
      <c r="D1198" t="s">
        <v>2535</v>
      </c>
      <c r="E1198" t="s">
        <v>458</v>
      </c>
      <c r="F1198" t="s">
        <v>211</v>
      </c>
    </row>
    <row r="1199" spans="1:6" x14ac:dyDescent="0.25">
      <c r="A1199" t="s">
        <v>2536</v>
      </c>
      <c r="B1199">
        <v>74271</v>
      </c>
      <c r="C1199" t="s">
        <v>2536</v>
      </c>
      <c r="D1199" t="s">
        <v>2537</v>
      </c>
      <c r="E1199" t="s">
        <v>458</v>
      </c>
      <c r="F1199" t="s">
        <v>211</v>
      </c>
    </row>
    <row r="1200" spans="1:6" x14ac:dyDescent="0.25">
      <c r="A1200" t="s">
        <v>2538</v>
      </c>
      <c r="B1200">
        <v>74276</v>
      </c>
      <c r="C1200" t="s">
        <v>2538</v>
      </c>
      <c r="D1200" t="s">
        <v>2539</v>
      </c>
      <c r="E1200" t="s">
        <v>458</v>
      </c>
      <c r="F1200" t="s">
        <v>211</v>
      </c>
    </row>
    <row r="1201" spans="1:6" x14ac:dyDescent="0.25">
      <c r="A1201" t="s">
        <v>2540</v>
      </c>
      <c r="B1201">
        <v>74281</v>
      </c>
      <c r="C1201" t="s">
        <v>2540</v>
      </c>
      <c r="D1201" t="s">
        <v>2527</v>
      </c>
      <c r="E1201" t="s">
        <v>458</v>
      </c>
      <c r="F1201" t="s">
        <v>211</v>
      </c>
    </row>
    <row r="1202" spans="1:6" x14ac:dyDescent="0.25">
      <c r="A1202" t="s">
        <v>2541</v>
      </c>
      <c r="B1202">
        <v>74286</v>
      </c>
      <c r="C1202" t="s">
        <v>2541</v>
      </c>
      <c r="D1202" t="s">
        <v>2542</v>
      </c>
      <c r="E1202" t="s">
        <v>458</v>
      </c>
      <c r="F1202" t="s">
        <v>211</v>
      </c>
    </row>
    <row r="1203" spans="1:6" x14ac:dyDescent="0.25">
      <c r="A1203" t="s">
        <v>2543</v>
      </c>
      <c r="B1203">
        <v>74291</v>
      </c>
      <c r="C1203" t="s">
        <v>2543</v>
      </c>
      <c r="D1203" t="s">
        <v>2542</v>
      </c>
      <c r="E1203" t="s">
        <v>458</v>
      </c>
      <c r="F1203" t="s">
        <v>211</v>
      </c>
    </row>
    <row r="1204" spans="1:6" x14ac:dyDescent="0.25">
      <c r="A1204" t="s">
        <v>2544</v>
      </c>
      <c r="B1204">
        <v>74296</v>
      </c>
      <c r="C1204" t="s">
        <v>2544</v>
      </c>
      <c r="D1204" t="s">
        <v>2545</v>
      </c>
      <c r="E1204" t="s">
        <v>458</v>
      </c>
      <c r="F1204" t="s">
        <v>211</v>
      </c>
    </row>
    <row r="1205" spans="1:6" x14ac:dyDescent="0.25">
      <c r="A1205" t="s">
        <v>2546</v>
      </c>
      <c r="B1205">
        <v>74301</v>
      </c>
      <c r="C1205" t="s">
        <v>2546</v>
      </c>
      <c r="D1205" t="s">
        <v>2547</v>
      </c>
      <c r="E1205" t="s">
        <v>458</v>
      </c>
      <c r="F1205" t="s">
        <v>211</v>
      </c>
    </row>
    <row r="1206" spans="1:6" x14ac:dyDescent="0.25">
      <c r="A1206" t="s">
        <v>2548</v>
      </c>
      <c r="B1206">
        <v>74306</v>
      </c>
      <c r="C1206" t="s">
        <v>2548</v>
      </c>
      <c r="D1206" t="s">
        <v>2549</v>
      </c>
      <c r="E1206" t="s">
        <v>458</v>
      </c>
      <c r="F1206" t="s">
        <v>211</v>
      </c>
    </row>
    <row r="1207" spans="1:6" x14ac:dyDescent="0.25">
      <c r="A1207" t="s">
        <v>2550</v>
      </c>
      <c r="B1207">
        <v>74311</v>
      </c>
      <c r="C1207" t="s">
        <v>2550</v>
      </c>
      <c r="D1207" t="s">
        <v>2551</v>
      </c>
      <c r="E1207" t="s">
        <v>458</v>
      </c>
      <c r="F1207" t="s">
        <v>211</v>
      </c>
    </row>
    <row r="1208" spans="1:6" x14ac:dyDescent="0.25">
      <c r="A1208" t="s">
        <v>2552</v>
      </c>
      <c r="B1208">
        <v>74316</v>
      </c>
      <c r="C1208" t="s">
        <v>2552</v>
      </c>
      <c r="D1208" t="s">
        <v>2553</v>
      </c>
      <c r="E1208" t="s">
        <v>458</v>
      </c>
      <c r="F1208" t="s">
        <v>211</v>
      </c>
    </row>
    <row r="1209" spans="1:6" x14ac:dyDescent="0.25">
      <c r="A1209" t="s">
        <v>2554</v>
      </c>
      <c r="B1209">
        <v>74321</v>
      </c>
      <c r="C1209" t="s">
        <v>2554</v>
      </c>
      <c r="D1209" t="s">
        <v>2555</v>
      </c>
      <c r="E1209" t="s">
        <v>458</v>
      </c>
      <c r="F1209" t="s">
        <v>211</v>
      </c>
    </row>
    <row r="1210" spans="1:6" x14ac:dyDescent="0.25">
      <c r="A1210" t="s">
        <v>2556</v>
      </c>
      <c r="B1210">
        <v>74326</v>
      </c>
      <c r="C1210" t="s">
        <v>2556</v>
      </c>
      <c r="D1210" t="s">
        <v>2551</v>
      </c>
      <c r="E1210" t="s">
        <v>458</v>
      </c>
      <c r="F1210" t="s">
        <v>211</v>
      </c>
    </row>
    <row r="1211" spans="1:6" x14ac:dyDescent="0.25">
      <c r="A1211" t="s">
        <v>2557</v>
      </c>
      <c r="B1211">
        <v>74331</v>
      </c>
      <c r="C1211" t="s">
        <v>2557</v>
      </c>
      <c r="D1211" t="s">
        <v>2551</v>
      </c>
      <c r="E1211" t="s">
        <v>458</v>
      </c>
      <c r="F1211" t="s">
        <v>211</v>
      </c>
    </row>
    <row r="1212" spans="1:6" x14ac:dyDescent="0.25">
      <c r="A1212" t="s">
        <v>2558</v>
      </c>
      <c r="B1212">
        <v>74336</v>
      </c>
      <c r="C1212" t="s">
        <v>2558</v>
      </c>
      <c r="D1212" t="s">
        <v>2553</v>
      </c>
      <c r="E1212" t="s">
        <v>458</v>
      </c>
      <c r="F1212" t="s">
        <v>211</v>
      </c>
    </row>
    <row r="1213" spans="1:6" x14ac:dyDescent="0.25">
      <c r="A1213" t="s">
        <v>2559</v>
      </c>
      <c r="B1213">
        <v>74341</v>
      </c>
      <c r="C1213" t="s">
        <v>2559</v>
      </c>
      <c r="D1213" t="s">
        <v>2560</v>
      </c>
      <c r="E1213" t="s">
        <v>458</v>
      </c>
      <c r="F1213" t="s">
        <v>211</v>
      </c>
    </row>
    <row r="1214" spans="1:6" x14ac:dyDescent="0.25">
      <c r="A1214" t="s">
        <v>2561</v>
      </c>
      <c r="B1214">
        <v>74346</v>
      </c>
      <c r="C1214" t="s">
        <v>2561</v>
      </c>
      <c r="D1214" t="s">
        <v>2562</v>
      </c>
      <c r="E1214" t="s">
        <v>458</v>
      </c>
      <c r="F1214" t="s">
        <v>211</v>
      </c>
    </row>
    <row r="1215" spans="1:6" x14ac:dyDescent="0.25">
      <c r="A1215" t="s">
        <v>2563</v>
      </c>
      <c r="B1215">
        <v>74351</v>
      </c>
      <c r="C1215" t="s">
        <v>2563</v>
      </c>
      <c r="D1215" t="s">
        <v>2564</v>
      </c>
      <c r="E1215" t="s">
        <v>458</v>
      </c>
      <c r="F1215" t="s">
        <v>211</v>
      </c>
    </row>
    <row r="1216" spans="1:6" x14ac:dyDescent="0.25">
      <c r="A1216" t="s">
        <v>2565</v>
      </c>
      <c r="B1216">
        <v>74356</v>
      </c>
      <c r="C1216" t="s">
        <v>2565</v>
      </c>
      <c r="D1216" t="s">
        <v>2566</v>
      </c>
      <c r="E1216" t="s">
        <v>458</v>
      </c>
      <c r="F1216" t="s">
        <v>211</v>
      </c>
    </row>
    <row r="1217" spans="1:6" x14ac:dyDescent="0.25">
      <c r="A1217" t="s">
        <v>2567</v>
      </c>
      <c r="B1217">
        <v>74361</v>
      </c>
      <c r="C1217" t="s">
        <v>2567</v>
      </c>
      <c r="D1217" t="s">
        <v>2560</v>
      </c>
      <c r="E1217" t="s">
        <v>458</v>
      </c>
      <c r="F1217" t="s">
        <v>211</v>
      </c>
    </row>
    <row r="1218" spans="1:6" x14ac:dyDescent="0.25">
      <c r="A1218" t="s">
        <v>2568</v>
      </c>
      <c r="B1218">
        <v>74366</v>
      </c>
      <c r="C1218" t="s">
        <v>2568</v>
      </c>
      <c r="D1218" t="s">
        <v>2569</v>
      </c>
      <c r="E1218" t="s">
        <v>458</v>
      </c>
      <c r="F1218" t="s">
        <v>211</v>
      </c>
    </row>
    <row r="1219" spans="1:6" x14ac:dyDescent="0.25">
      <c r="A1219" t="s">
        <v>2570</v>
      </c>
      <c r="B1219">
        <v>74371</v>
      </c>
      <c r="C1219" t="s">
        <v>2570</v>
      </c>
      <c r="D1219" t="s">
        <v>2571</v>
      </c>
      <c r="E1219" t="s">
        <v>458</v>
      </c>
      <c r="F1219" t="s">
        <v>211</v>
      </c>
    </row>
    <row r="1220" spans="1:6" x14ac:dyDescent="0.25">
      <c r="A1220" t="s">
        <v>2572</v>
      </c>
      <c r="B1220">
        <v>74376</v>
      </c>
      <c r="C1220" t="s">
        <v>2572</v>
      </c>
      <c r="D1220" t="s">
        <v>2573</v>
      </c>
      <c r="E1220" t="s">
        <v>458</v>
      </c>
      <c r="F1220" t="s">
        <v>211</v>
      </c>
    </row>
    <row r="1221" spans="1:6" x14ac:dyDescent="0.25">
      <c r="A1221" t="s">
        <v>2574</v>
      </c>
      <c r="B1221">
        <v>74381</v>
      </c>
      <c r="C1221" t="s">
        <v>2574</v>
      </c>
      <c r="D1221" t="s">
        <v>2560</v>
      </c>
      <c r="E1221" t="s">
        <v>458</v>
      </c>
      <c r="F1221" t="s">
        <v>211</v>
      </c>
    </row>
    <row r="1222" spans="1:6" x14ac:dyDescent="0.25">
      <c r="A1222" t="s">
        <v>2575</v>
      </c>
      <c r="B1222">
        <v>74386</v>
      </c>
      <c r="C1222" t="s">
        <v>2575</v>
      </c>
      <c r="D1222" t="s">
        <v>2562</v>
      </c>
      <c r="E1222" t="s">
        <v>458</v>
      </c>
      <c r="F1222" t="s">
        <v>211</v>
      </c>
    </row>
    <row r="1223" spans="1:6" x14ac:dyDescent="0.25">
      <c r="A1223" t="s">
        <v>2576</v>
      </c>
      <c r="B1223">
        <v>74391</v>
      </c>
      <c r="C1223" t="s">
        <v>2576</v>
      </c>
      <c r="D1223" t="s">
        <v>2562</v>
      </c>
      <c r="E1223" t="s">
        <v>458</v>
      </c>
      <c r="F1223" t="s">
        <v>211</v>
      </c>
    </row>
    <row r="1224" spans="1:6" x14ac:dyDescent="0.25">
      <c r="A1224" t="s">
        <v>2577</v>
      </c>
      <c r="B1224">
        <v>74396</v>
      </c>
      <c r="C1224" t="s">
        <v>2577</v>
      </c>
      <c r="D1224" t="s">
        <v>2578</v>
      </c>
      <c r="E1224" t="s">
        <v>458</v>
      </c>
      <c r="F1224" t="s">
        <v>211</v>
      </c>
    </row>
    <row r="1225" spans="1:6" x14ac:dyDescent="0.25">
      <c r="A1225" t="s">
        <v>2579</v>
      </c>
      <c r="B1225">
        <v>74401</v>
      </c>
      <c r="C1225" t="s">
        <v>2579</v>
      </c>
      <c r="D1225" t="s">
        <v>2580</v>
      </c>
      <c r="E1225" t="s">
        <v>458</v>
      </c>
      <c r="F1225" t="s">
        <v>211</v>
      </c>
    </row>
    <row r="1226" spans="1:6" x14ac:dyDescent="0.25">
      <c r="A1226" t="s">
        <v>2581</v>
      </c>
      <c r="B1226">
        <v>74406</v>
      </c>
      <c r="C1226" t="s">
        <v>2581</v>
      </c>
      <c r="D1226" t="s">
        <v>2562</v>
      </c>
      <c r="E1226" t="s">
        <v>458</v>
      </c>
      <c r="F1226" t="s">
        <v>211</v>
      </c>
    </row>
    <row r="1227" spans="1:6" x14ac:dyDescent="0.25">
      <c r="A1227" t="s">
        <v>2582</v>
      </c>
      <c r="B1227">
        <v>74411</v>
      </c>
      <c r="C1227" t="s">
        <v>2582</v>
      </c>
      <c r="D1227" t="s">
        <v>2583</v>
      </c>
      <c r="E1227" t="s">
        <v>458</v>
      </c>
      <c r="F1227" t="s">
        <v>211</v>
      </c>
    </row>
    <row r="1228" spans="1:6" x14ac:dyDescent="0.25">
      <c r="A1228" t="s">
        <v>2584</v>
      </c>
      <c r="B1228">
        <v>74416</v>
      </c>
      <c r="C1228" t="s">
        <v>2584</v>
      </c>
      <c r="D1228" t="s">
        <v>2585</v>
      </c>
      <c r="E1228" t="s">
        <v>458</v>
      </c>
      <c r="F1228" t="s">
        <v>211</v>
      </c>
    </row>
    <row r="1229" spans="1:6" x14ac:dyDescent="0.25">
      <c r="A1229" t="s">
        <v>2586</v>
      </c>
      <c r="B1229">
        <v>74421</v>
      </c>
      <c r="C1229" t="s">
        <v>2586</v>
      </c>
      <c r="D1229" t="s">
        <v>2587</v>
      </c>
      <c r="E1229" t="s">
        <v>458</v>
      </c>
      <c r="F1229" t="s">
        <v>211</v>
      </c>
    </row>
    <row r="1230" spans="1:6" x14ac:dyDescent="0.25">
      <c r="A1230" t="s">
        <v>2588</v>
      </c>
      <c r="B1230">
        <v>74426</v>
      </c>
      <c r="C1230" t="s">
        <v>2588</v>
      </c>
      <c r="D1230" t="s">
        <v>2589</v>
      </c>
      <c r="E1230" t="s">
        <v>458</v>
      </c>
      <c r="F1230" t="s">
        <v>211</v>
      </c>
    </row>
    <row r="1231" spans="1:6" x14ac:dyDescent="0.25">
      <c r="A1231" t="s">
        <v>2590</v>
      </c>
      <c r="B1231">
        <v>74431</v>
      </c>
      <c r="C1231" t="s">
        <v>2590</v>
      </c>
      <c r="D1231" t="s">
        <v>2589</v>
      </c>
      <c r="E1231" t="s">
        <v>458</v>
      </c>
      <c r="F1231" t="s">
        <v>211</v>
      </c>
    </row>
    <row r="1232" spans="1:6" x14ac:dyDescent="0.25">
      <c r="A1232" t="s">
        <v>2591</v>
      </c>
      <c r="B1232">
        <v>74436</v>
      </c>
      <c r="C1232" t="s">
        <v>2591</v>
      </c>
      <c r="D1232" t="s">
        <v>2589</v>
      </c>
      <c r="E1232" t="s">
        <v>458</v>
      </c>
      <c r="F1232" t="s">
        <v>211</v>
      </c>
    </row>
    <row r="1233" spans="1:6" x14ac:dyDescent="0.25">
      <c r="A1233" t="s">
        <v>2592</v>
      </c>
      <c r="B1233">
        <v>74441</v>
      </c>
      <c r="C1233" t="s">
        <v>2592</v>
      </c>
      <c r="D1233" t="s">
        <v>2589</v>
      </c>
      <c r="E1233" t="s">
        <v>458</v>
      </c>
      <c r="F1233" t="s">
        <v>211</v>
      </c>
    </row>
    <row r="1234" spans="1:6" x14ac:dyDescent="0.25">
      <c r="A1234" t="s">
        <v>2593</v>
      </c>
      <c r="B1234">
        <v>74446</v>
      </c>
      <c r="C1234" t="s">
        <v>2593</v>
      </c>
      <c r="D1234" t="s">
        <v>2594</v>
      </c>
      <c r="E1234" t="s">
        <v>458</v>
      </c>
      <c r="F1234" t="s">
        <v>211</v>
      </c>
    </row>
    <row r="1235" spans="1:6" x14ac:dyDescent="0.25">
      <c r="A1235" t="s">
        <v>2595</v>
      </c>
      <c r="B1235">
        <v>74451</v>
      </c>
      <c r="C1235" t="s">
        <v>2595</v>
      </c>
      <c r="D1235" t="s">
        <v>2596</v>
      </c>
      <c r="E1235" t="s">
        <v>458</v>
      </c>
      <c r="F1235" t="s">
        <v>211</v>
      </c>
    </row>
    <row r="1236" spans="1:6" x14ac:dyDescent="0.25">
      <c r="A1236" t="s">
        <v>2597</v>
      </c>
      <c r="B1236">
        <v>74456</v>
      </c>
      <c r="C1236" t="s">
        <v>2597</v>
      </c>
      <c r="D1236" t="s">
        <v>2594</v>
      </c>
      <c r="E1236" t="s">
        <v>458</v>
      </c>
      <c r="F1236" t="s">
        <v>211</v>
      </c>
    </row>
    <row r="1237" spans="1:6" x14ac:dyDescent="0.25">
      <c r="A1237" t="s">
        <v>2598</v>
      </c>
      <c r="B1237">
        <v>74461</v>
      </c>
      <c r="C1237" t="s">
        <v>2598</v>
      </c>
      <c r="D1237" t="s">
        <v>2599</v>
      </c>
      <c r="E1237" t="s">
        <v>458</v>
      </c>
      <c r="F1237" t="s">
        <v>211</v>
      </c>
    </row>
    <row r="1238" spans="1:6" x14ac:dyDescent="0.25">
      <c r="A1238" t="s">
        <v>2600</v>
      </c>
      <c r="B1238">
        <v>74466</v>
      </c>
      <c r="C1238" t="s">
        <v>2600</v>
      </c>
      <c r="D1238" t="s">
        <v>2599</v>
      </c>
      <c r="E1238" t="s">
        <v>458</v>
      </c>
      <c r="F1238" t="s">
        <v>211</v>
      </c>
    </row>
    <row r="1239" spans="1:6" x14ac:dyDescent="0.25">
      <c r="A1239" t="s">
        <v>2601</v>
      </c>
      <c r="B1239">
        <v>74471</v>
      </c>
      <c r="C1239" t="s">
        <v>2601</v>
      </c>
      <c r="D1239" t="s">
        <v>2602</v>
      </c>
      <c r="E1239" t="s">
        <v>458</v>
      </c>
      <c r="F1239" t="s">
        <v>211</v>
      </c>
    </row>
    <row r="1240" spans="1:6" x14ac:dyDescent="0.25">
      <c r="A1240" t="s">
        <v>2603</v>
      </c>
      <c r="B1240">
        <v>74476</v>
      </c>
      <c r="C1240" t="s">
        <v>2603</v>
      </c>
      <c r="D1240" t="s">
        <v>2604</v>
      </c>
      <c r="E1240" t="s">
        <v>458</v>
      </c>
      <c r="F1240" t="s">
        <v>211</v>
      </c>
    </row>
    <row r="1241" spans="1:6" x14ac:dyDescent="0.25">
      <c r="A1241" t="s">
        <v>2605</v>
      </c>
      <c r="B1241">
        <v>74481</v>
      </c>
      <c r="C1241" t="s">
        <v>2605</v>
      </c>
      <c r="D1241" t="s">
        <v>2606</v>
      </c>
      <c r="E1241" t="s">
        <v>458</v>
      </c>
      <c r="F1241" t="s">
        <v>211</v>
      </c>
    </row>
    <row r="1242" spans="1:6" x14ac:dyDescent="0.25">
      <c r="A1242" t="s">
        <v>2607</v>
      </c>
      <c r="B1242">
        <v>74486</v>
      </c>
      <c r="C1242" t="s">
        <v>2607</v>
      </c>
      <c r="D1242" t="s">
        <v>2608</v>
      </c>
      <c r="E1242" t="s">
        <v>458</v>
      </c>
      <c r="F1242" t="s">
        <v>211</v>
      </c>
    </row>
    <row r="1243" spans="1:6" x14ac:dyDescent="0.25">
      <c r="A1243" t="s">
        <v>2609</v>
      </c>
      <c r="B1243">
        <v>74491</v>
      </c>
      <c r="C1243" t="s">
        <v>2609</v>
      </c>
      <c r="D1243" t="s">
        <v>2610</v>
      </c>
      <c r="E1243" t="s">
        <v>458</v>
      </c>
      <c r="F1243" t="s">
        <v>211</v>
      </c>
    </row>
    <row r="1244" spans="1:6" x14ac:dyDescent="0.25">
      <c r="A1244" t="s">
        <v>2611</v>
      </c>
      <c r="B1244">
        <v>74496</v>
      </c>
      <c r="C1244" t="s">
        <v>2611</v>
      </c>
      <c r="D1244" t="s">
        <v>2612</v>
      </c>
      <c r="E1244" t="s">
        <v>458</v>
      </c>
      <c r="F1244" t="s">
        <v>211</v>
      </c>
    </row>
    <row r="1245" spans="1:6" x14ac:dyDescent="0.25">
      <c r="A1245" t="s">
        <v>2613</v>
      </c>
      <c r="B1245">
        <v>74501</v>
      </c>
      <c r="C1245" t="s">
        <v>2613</v>
      </c>
      <c r="D1245" t="s">
        <v>2612</v>
      </c>
      <c r="E1245" t="s">
        <v>458</v>
      </c>
      <c r="F1245" t="s">
        <v>211</v>
      </c>
    </row>
    <row r="1246" spans="1:6" x14ac:dyDescent="0.25">
      <c r="A1246" t="s">
        <v>2614</v>
      </c>
      <c r="B1246">
        <v>74506</v>
      </c>
      <c r="C1246" t="s">
        <v>2614</v>
      </c>
      <c r="D1246" t="s">
        <v>2615</v>
      </c>
      <c r="E1246" t="s">
        <v>458</v>
      </c>
      <c r="F1246" t="s">
        <v>211</v>
      </c>
    </row>
    <row r="1247" spans="1:6" x14ac:dyDescent="0.25">
      <c r="A1247" t="s">
        <v>2616</v>
      </c>
      <c r="B1247">
        <v>74511</v>
      </c>
      <c r="C1247" t="s">
        <v>2616</v>
      </c>
      <c r="D1247" t="s">
        <v>2615</v>
      </c>
      <c r="E1247" t="s">
        <v>458</v>
      </c>
      <c r="F1247" t="s">
        <v>211</v>
      </c>
    </row>
    <row r="1248" spans="1:6" x14ac:dyDescent="0.25">
      <c r="A1248" t="s">
        <v>2617</v>
      </c>
      <c r="B1248">
        <v>74516</v>
      </c>
      <c r="C1248" t="s">
        <v>2617</v>
      </c>
      <c r="D1248" t="s">
        <v>2618</v>
      </c>
      <c r="E1248" t="s">
        <v>458</v>
      </c>
      <c r="F1248" t="s">
        <v>211</v>
      </c>
    </row>
    <row r="1249" spans="1:6" x14ac:dyDescent="0.25">
      <c r="A1249" t="s">
        <v>2619</v>
      </c>
      <c r="B1249">
        <v>74521</v>
      </c>
      <c r="C1249" t="s">
        <v>2619</v>
      </c>
      <c r="D1249" t="s">
        <v>2620</v>
      </c>
      <c r="E1249" t="s">
        <v>458</v>
      </c>
      <c r="F1249" t="s">
        <v>211</v>
      </c>
    </row>
    <row r="1250" spans="1:6" x14ac:dyDescent="0.25">
      <c r="A1250" t="s">
        <v>2621</v>
      </c>
      <c r="B1250">
        <v>74526</v>
      </c>
      <c r="C1250" t="s">
        <v>2621</v>
      </c>
      <c r="D1250" t="s">
        <v>2622</v>
      </c>
      <c r="E1250" t="s">
        <v>458</v>
      </c>
      <c r="F1250" t="s">
        <v>211</v>
      </c>
    </row>
    <row r="1251" spans="1:6" x14ac:dyDescent="0.25">
      <c r="A1251" t="s">
        <v>2623</v>
      </c>
      <c r="B1251">
        <v>74531</v>
      </c>
      <c r="C1251" t="s">
        <v>2623</v>
      </c>
      <c r="D1251" t="s">
        <v>2624</v>
      </c>
      <c r="E1251" t="s">
        <v>458</v>
      </c>
      <c r="F1251" t="s">
        <v>211</v>
      </c>
    </row>
    <row r="1252" spans="1:6" x14ac:dyDescent="0.25">
      <c r="A1252" t="s">
        <v>2625</v>
      </c>
      <c r="B1252">
        <v>74536</v>
      </c>
      <c r="C1252" t="s">
        <v>2625</v>
      </c>
      <c r="D1252" t="s">
        <v>2626</v>
      </c>
      <c r="E1252" t="s">
        <v>458</v>
      </c>
      <c r="F1252" t="s">
        <v>211</v>
      </c>
    </row>
    <row r="1253" spans="1:6" x14ac:dyDescent="0.25">
      <c r="A1253" t="s">
        <v>2627</v>
      </c>
      <c r="B1253">
        <v>74541</v>
      </c>
      <c r="C1253" t="s">
        <v>2627</v>
      </c>
      <c r="D1253" t="s">
        <v>2628</v>
      </c>
      <c r="E1253" t="s">
        <v>458</v>
      </c>
      <c r="F1253" t="s">
        <v>211</v>
      </c>
    </row>
    <row r="1254" spans="1:6" x14ac:dyDescent="0.25">
      <c r="A1254" t="s">
        <v>2629</v>
      </c>
      <c r="B1254">
        <v>74546</v>
      </c>
      <c r="C1254" t="s">
        <v>2629</v>
      </c>
      <c r="D1254" t="s">
        <v>2628</v>
      </c>
      <c r="E1254" t="s">
        <v>458</v>
      </c>
      <c r="F1254" t="s">
        <v>211</v>
      </c>
    </row>
    <row r="1255" spans="1:6" x14ac:dyDescent="0.25">
      <c r="A1255" t="s">
        <v>2630</v>
      </c>
      <c r="B1255">
        <v>74551</v>
      </c>
      <c r="C1255" t="s">
        <v>2630</v>
      </c>
      <c r="D1255" t="s">
        <v>2631</v>
      </c>
      <c r="E1255" t="s">
        <v>458</v>
      </c>
      <c r="F1255" t="s">
        <v>211</v>
      </c>
    </row>
    <row r="1256" spans="1:6" x14ac:dyDescent="0.25">
      <c r="A1256" t="s">
        <v>2632</v>
      </c>
      <c r="B1256">
        <v>74556</v>
      </c>
      <c r="C1256" t="s">
        <v>2632</v>
      </c>
      <c r="D1256" t="s">
        <v>2618</v>
      </c>
      <c r="E1256" t="s">
        <v>458</v>
      </c>
      <c r="F1256" t="s">
        <v>211</v>
      </c>
    </row>
    <row r="1257" spans="1:6" x14ac:dyDescent="0.25">
      <c r="A1257" t="s">
        <v>2633</v>
      </c>
      <c r="B1257">
        <v>74561</v>
      </c>
      <c r="C1257" t="s">
        <v>2633</v>
      </c>
      <c r="D1257" t="s">
        <v>2624</v>
      </c>
      <c r="E1257" t="s">
        <v>458</v>
      </c>
      <c r="F1257" t="s">
        <v>211</v>
      </c>
    </row>
    <row r="1258" spans="1:6" x14ac:dyDescent="0.25">
      <c r="A1258" t="s">
        <v>2634</v>
      </c>
      <c r="B1258">
        <v>74566</v>
      </c>
      <c r="C1258" t="s">
        <v>2634</v>
      </c>
      <c r="D1258" t="s">
        <v>2635</v>
      </c>
      <c r="E1258" t="s">
        <v>458</v>
      </c>
      <c r="F1258" t="s">
        <v>211</v>
      </c>
    </row>
    <row r="1259" spans="1:6" x14ac:dyDescent="0.25">
      <c r="A1259" t="s">
        <v>2636</v>
      </c>
      <c r="B1259">
        <v>74571</v>
      </c>
      <c r="C1259" t="s">
        <v>2636</v>
      </c>
      <c r="D1259" t="s">
        <v>2624</v>
      </c>
      <c r="E1259" t="s">
        <v>458</v>
      </c>
      <c r="F1259" t="s">
        <v>211</v>
      </c>
    </row>
    <row r="1260" spans="1:6" x14ac:dyDescent="0.25">
      <c r="A1260" t="s">
        <v>2637</v>
      </c>
      <c r="B1260">
        <v>74576</v>
      </c>
      <c r="C1260" t="s">
        <v>2637</v>
      </c>
      <c r="D1260" t="s">
        <v>2638</v>
      </c>
      <c r="E1260" t="s">
        <v>458</v>
      </c>
      <c r="F1260" t="s">
        <v>211</v>
      </c>
    </row>
    <row r="1261" spans="1:6" x14ac:dyDescent="0.25">
      <c r="A1261" t="s">
        <v>2639</v>
      </c>
      <c r="B1261">
        <v>74581</v>
      </c>
      <c r="C1261" t="s">
        <v>2639</v>
      </c>
      <c r="D1261" t="s">
        <v>2640</v>
      </c>
      <c r="E1261" t="s">
        <v>458</v>
      </c>
      <c r="F1261" t="s">
        <v>211</v>
      </c>
    </row>
    <row r="1262" spans="1:6" x14ac:dyDescent="0.25">
      <c r="A1262" t="s">
        <v>2641</v>
      </c>
      <c r="B1262">
        <v>74586</v>
      </c>
      <c r="C1262" t="s">
        <v>2641</v>
      </c>
      <c r="D1262" t="s">
        <v>2642</v>
      </c>
      <c r="E1262" t="s">
        <v>458</v>
      </c>
      <c r="F1262" t="s">
        <v>211</v>
      </c>
    </row>
    <row r="1263" spans="1:6" x14ac:dyDescent="0.25">
      <c r="A1263" t="s">
        <v>2643</v>
      </c>
      <c r="B1263">
        <v>74591</v>
      </c>
      <c r="C1263" t="s">
        <v>2643</v>
      </c>
      <c r="D1263" t="s">
        <v>2644</v>
      </c>
      <c r="E1263" t="s">
        <v>458</v>
      </c>
      <c r="F1263" t="s">
        <v>211</v>
      </c>
    </row>
    <row r="1264" spans="1:6" x14ac:dyDescent="0.25">
      <c r="A1264" t="s">
        <v>2645</v>
      </c>
      <c r="B1264">
        <v>74596</v>
      </c>
      <c r="C1264" t="s">
        <v>2645</v>
      </c>
      <c r="D1264" t="s">
        <v>2646</v>
      </c>
      <c r="E1264" t="s">
        <v>458</v>
      </c>
      <c r="F1264" t="s">
        <v>211</v>
      </c>
    </row>
    <row r="1265" spans="1:6" x14ac:dyDescent="0.25">
      <c r="A1265" t="s">
        <v>2647</v>
      </c>
      <c r="B1265">
        <v>74601</v>
      </c>
      <c r="C1265" t="s">
        <v>2647</v>
      </c>
      <c r="D1265" t="s">
        <v>2648</v>
      </c>
      <c r="E1265" t="s">
        <v>458</v>
      </c>
      <c r="F1265" t="s">
        <v>211</v>
      </c>
    </row>
    <row r="1266" spans="1:6" x14ac:dyDescent="0.25">
      <c r="A1266" t="s">
        <v>2649</v>
      </c>
      <c r="B1266">
        <v>74606</v>
      </c>
      <c r="C1266" t="s">
        <v>2649</v>
      </c>
      <c r="D1266" t="s">
        <v>2650</v>
      </c>
      <c r="E1266" t="s">
        <v>458</v>
      </c>
      <c r="F1266" t="s">
        <v>211</v>
      </c>
    </row>
    <row r="1267" spans="1:6" x14ac:dyDescent="0.25">
      <c r="A1267" t="s">
        <v>2651</v>
      </c>
      <c r="B1267">
        <v>74611</v>
      </c>
      <c r="C1267" t="s">
        <v>2651</v>
      </c>
      <c r="D1267" t="s">
        <v>2652</v>
      </c>
      <c r="E1267" t="s">
        <v>458</v>
      </c>
      <c r="F1267" t="s">
        <v>211</v>
      </c>
    </row>
    <row r="1268" spans="1:6" x14ac:dyDescent="0.25">
      <c r="A1268" t="s">
        <v>2653</v>
      </c>
      <c r="B1268">
        <v>74616</v>
      </c>
      <c r="C1268" t="s">
        <v>2653</v>
      </c>
      <c r="D1268" t="s">
        <v>2654</v>
      </c>
      <c r="E1268" t="s">
        <v>458</v>
      </c>
      <c r="F1268" t="s">
        <v>211</v>
      </c>
    </row>
    <row r="1269" spans="1:6" x14ac:dyDescent="0.25">
      <c r="A1269" t="s">
        <v>2655</v>
      </c>
      <c r="B1269">
        <v>74621</v>
      </c>
      <c r="C1269" t="s">
        <v>2655</v>
      </c>
      <c r="D1269" t="s">
        <v>2640</v>
      </c>
      <c r="E1269" t="s">
        <v>458</v>
      </c>
      <c r="F1269" t="s">
        <v>211</v>
      </c>
    </row>
    <row r="1270" spans="1:6" x14ac:dyDescent="0.25">
      <c r="A1270" t="s">
        <v>2656</v>
      </c>
      <c r="B1270">
        <v>74626</v>
      </c>
      <c r="C1270" t="s">
        <v>2656</v>
      </c>
      <c r="D1270" t="s">
        <v>2642</v>
      </c>
      <c r="E1270" t="s">
        <v>458</v>
      </c>
      <c r="F1270" t="s">
        <v>211</v>
      </c>
    </row>
    <row r="1271" spans="1:6" x14ac:dyDescent="0.25">
      <c r="A1271" t="s">
        <v>2657</v>
      </c>
      <c r="B1271">
        <v>74631</v>
      </c>
      <c r="C1271" t="s">
        <v>2657</v>
      </c>
      <c r="D1271" t="s">
        <v>2644</v>
      </c>
      <c r="E1271" t="s">
        <v>458</v>
      </c>
      <c r="F1271" t="s">
        <v>211</v>
      </c>
    </row>
    <row r="1272" spans="1:6" x14ac:dyDescent="0.25">
      <c r="A1272" t="s">
        <v>2658</v>
      </c>
      <c r="B1272">
        <v>74636</v>
      </c>
      <c r="C1272" t="s">
        <v>2658</v>
      </c>
      <c r="D1272" t="s">
        <v>2646</v>
      </c>
      <c r="E1272" t="s">
        <v>458</v>
      </c>
      <c r="F1272" t="s">
        <v>211</v>
      </c>
    </row>
    <row r="1273" spans="1:6" x14ac:dyDescent="0.25">
      <c r="A1273" t="s">
        <v>2659</v>
      </c>
      <c r="B1273">
        <v>74641</v>
      </c>
      <c r="C1273" t="s">
        <v>2659</v>
      </c>
      <c r="D1273" t="s">
        <v>2660</v>
      </c>
      <c r="E1273" t="s">
        <v>458</v>
      </c>
      <c r="F1273" t="s">
        <v>211</v>
      </c>
    </row>
    <row r="1274" spans="1:6" x14ac:dyDescent="0.25">
      <c r="A1274" t="s">
        <v>2661</v>
      </c>
      <c r="B1274">
        <v>74646</v>
      </c>
      <c r="C1274" t="s">
        <v>2661</v>
      </c>
      <c r="D1274" t="s">
        <v>2662</v>
      </c>
      <c r="E1274" t="s">
        <v>458</v>
      </c>
      <c r="F1274" t="s">
        <v>211</v>
      </c>
    </row>
    <row r="1275" spans="1:6" x14ac:dyDescent="0.25">
      <c r="A1275" t="s">
        <v>2663</v>
      </c>
      <c r="B1275">
        <v>74651</v>
      </c>
      <c r="C1275" t="s">
        <v>2663</v>
      </c>
      <c r="D1275" t="s">
        <v>2664</v>
      </c>
      <c r="E1275" t="s">
        <v>458</v>
      </c>
      <c r="F1275" t="s">
        <v>211</v>
      </c>
    </row>
    <row r="1276" spans="1:6" x14ac:dyDescent="0.25">
      <c r="A1276" t="s">
        <v>2665</v>
      </c>
      <c r="B1276">
        <v>74656</v>
      </c>
      <c r="C1276" t="s">
        <v>2665</v>
      </c>
      <c r="D1276" t="s">
        <v>2666</v>
      </c>
      <c r="E1276" t="s">
        <v>458</v>
      </c>
      <c r="F1276" t="s">
        <v>211</v>
      </c>
    </row>
    <row r="1277" spans="1:6" x14ac:dyDescent="0.25">
      <c r="A1277" t="s">
        <v>2667</v>
      </c>
      <c r="B1277">
        <v>74661</v>
      </c>
      <c r="C1277" t="s">
        <v>2667</v>
      </c>
      <c r="D1277" t="s">
        <v>2668</v>
      </c>
      <c r="E1277" t="s">
        <v>458</v>
      </c>
      <c r="F1277" t="s">
        <v>211</v>
      </c>
    </row>
    <row r="1278" spans="1:6" x14ac:dyDescent="0.25">
      <c r="A1278" t="s">
        <v>2669</v>
      </c>
      <c r="B1278">
        <v>74666</v>
      </c>
      <c r="C1278" t="s">
        <v>2669</v>
      </c>
      <c r="D1278" t="s">
        <v>2670</v>
      </c>
      <c r="E1278" t="s">
        <v>458</v>
      </c>
      <c r="F1278" t="s">
        <v>211</v>
      </c>
    </row>
    <row r="1279" spans="1:6" x14ac:dyDescent="0.25">
      <c r="A1279" t="s">
        <v>2671</v>
      </c>
      <c r="B1279">
        <v>74671</v>
      </c>
      <c r="C1279" t="s">
        <v>2671</v>
      </c>
      <c r="D1279" t="s">
        <v>2672</v>
      </c>
      <c r="E1279" t="s">
        <v>458</v>
      </c>
      <c r="F1279" t="s">
        <v>211</v>
      </c>
    </row>
    <row r="1280" spans="1:6" x14ac:dyDescent="0.25">
      <c r="A1280" t="s">
        <v>2673</v>
      </c>
      <c r="B1280">
        <v>74676</v>
      </c>
      <c r="C1280" t="s">
        <v>2673</v>
      </c>
      <c r="D1280" t="s">
        <v>2650</v>
      </c>
      <c r="E1280" t="s">
        <v>458</v>
      </c>
      <c r="F1280" t="s">
        <v>211</v>
      </c>
    </row>
    <row r="1281" spans="1:6" x14ac:dyDescent="0.25">
      <c r="A1281" t="s">
        <v>2674</v>
      </c>
      <c r="B1281">
        <v>74681</v>
      </c>
      <c r="C1281" t="s">
        <v>2674</v>
      </c>
      <c r="D1281" t="s">
        <v>2652</v>
      </c>
      <c r="E1281" t="s">
        <v>458</v>
      </c>
      <c r="F1281" t="s">
        <v>211</v>
      </c>
    </row>
    <row r="1282" spans="1:6" x14ac:dyDescent="0.25">
      <c r="A1282" t="s">
        <v>2675</v>
      </c>
      <c r="B1282">
        <v>74686</v>
      </c>
      <c r="C1282" t="s">
        <v>2675</v>
      </c>
      <c r="D1282" t="s">
        <v>2676</v>
      </c>
      <c r="E1282" t="s">
        <v>458</v>
      </c>
      <c r="F1282" t="s">
        <v>211</v>
      </c>
    </row>
    <row r="1283" spans="1:6" x14ac:dyDescent="0.25">
      <c r="A1283" t="s">
        <v>2677</v>
      </c>
      <c r="B1283">
        <v>74691</v>
      </c>
      <c r="C1283" t="s">
        <v>2677</v>
      </c>
      <c r="D1283" t="s">
        <v>2640</v>
      </c>
      <c r="E1283" t="s">
        <v>458</v>
      </c>
      <c r="F1283" t="s">
        <v>211</v>
      </c>
    </row>
    <row r="1284" spans="1:6" x14ac:dyDescent="0.25">
      <c r="A1284" t="s">
        <v>2678</v>
      </c>
      <c r="B1284">
        <v>74696</v>
      </c>
      <c r="C1284" t="s">
        <v>2678</v>
      </c>
      <c r="D1284" t="s">
        <v>2642</v>
      </c>
      <c r="E1284" t="s">
        <v>458</v>
      </c>
      <c r="F1284" t="s">
        <v>211</v>
      </c>
    </row>
    <row r="1285" spans="1:6" x14ac:dyDescent="0.25">
      <c r="A1285" t="s">
        <v>2679</v>
      </c>
      <c r="B1285">
        <v>74701</v>
      </c>
      <c r="C1285" t="s">
        <v>2679</v>
      </c>
      <c r="D1285" t="s">
        <v>2668</v>
      </c>
      <c r="E1285" t="s">
        <v>458</v>
      </c>
      <c r="F1285" t="s">
        <v>211</v>
      </c>
    </row>
    <row r="1286" spans="1:6" x14ac:dyDescent="0.25">
      <c r="A1286" t="s">
        <v>2680</v>
      </c>
      <c r="B1286">
        <v>74706</v>
      </c>
      <c r="C1286" t="s">
        <v>2680</v>
      </c>
      <c r="D1286" t="s">
        <v>2670</v>
      </c>
      <c r="E1286" t="s">
        <v>458</v>
      </c>
      <c r="F1286" t="s">
        <v>211</v>
      </c>
    </row>
    <row r="1287" spans="1:6" x14ac:dyDescent="0.25">
      <c r="A1287" t="s">
        <v>2681</v>
      </c>
      <c r="B1287">
        <v>74711</v>
      </c>
      <c r="C1287" t="s">
        <v>2681</v>
      </c>
      <c r="D1287" t="s">
        <v>2668</v>
      </c>
      <c r="E1287" t="s">
        <v>458</v>
      </c>
      <c r="F1287" t="s">
        <v>211</v>
      </c>
    </row>
    <row r="1288" spans="1:6" x14ac:dyDescent="0.25">
      <c r="A1288" t="s">
        <v>2682</v>
      </c>
      <c r="B1288">
        <v>74716</v>
      </c>
      <c r="C1288" t="s">
        <v>2682</v>
      </c>
      <c r="D1288" t="s">
        <v>2670</v>
      </c>
      <c r="E1288" t="s">
        <v>458</v>
      </c>
      <c r="F1288" t="s">
        <v>211</v>
      </c>
    </row>
    <row r="1289" spans="1:6" x14ac:dyDescent="0.25">
      <c r="A1289" t="s">
        <v>2683</v>
      </c>
      <c r="B1289">
        <v>74721</v>
      </c>
      <c r="C1289" t="s">
        <v>2683</v>
      </c>
      <c r="D1289" t="s">
        <v>2684</v>
      </c>
      <c r="E1289" t="s">
        <v>458</v>
      </c>
      <c r="F1289" t="s">
        <v>211</v>
      </c>
    </row>
    <row r="1290" spans="1:6" x14ac:dyDescent="0.25">
      <c r="A1290" t="s">
        <v>2685</v>
      </c>
      <c r="B1290">
        <v>74726</v>
      </c>
      <c r="C1290" t="s">
        <v>2685</v>
      </c>
      <c r="D1290" t="s">
        <v>2686</v>
      </c>
      <c r="E1290" t="s">
        <v>458</v>
      </c>
      <c r="F1290" t="s">
        <v>211</v>
      </c>
    </row>
    <row r="1291" spans="1:6" x14ac:dyDescent="0.25">
      <c r="A1291" t="s">
        <v>2687</v>
      </c>
      <c r="B1291">
        <v>74731</v>
      </c>
      <c r="C1291" t="s">
        <v>2687</v>
      </c>
      <c r="D1291" t="s">
        <v>2688</v>
      </c>
      <c r="E1291" t="s">
        <v>458</v>
      </c>
      <c r="F1291" t="s">
        <v>211</v>
      </c>
    </row>
    <row r="1292" spans="1:6" x14ac:dyDescent="0.25">
      <c r="A1292" t="s">
        <v>2689</v>
      </c>
      <c r="B1292">
        <v>74736</v>
      </c>
      <c r="C1292" t="s">
        <v>2689</v>
      </c>
      <c r="D1292" t="s">
        <v>2690</v>
      </c>
      <c r="E1292" t="s">
        <v>458</v>
      </c>
      <c r="F1292" t="s">
        <v>211</v>
      </c>
    </row>
    <row r="1293" spans="1:6" x14ac:dyDescent="0.25">
      <c r="A1293" t="s">
        <v>2691</v>
      </c>
      <c r="B1293">
        <v>74741</v>
      </c>
      <c r="C1293" t="s">
        <v>2691</v>
      </c>
      <c r="D1293" t="s">
        <v>2692</v>
      </c>
      <c r="E1293" t="s">
        <v>458</v>
      </c>
      <c r="F1293" t="s">
        <v>211</v>
      </c>
    </row>
    <row r="1294" spans="1:6" x14ac:dyDescent="0.25">
      <c r="A1294" t="s">
        <v>2693</v>
      </c>
      <c r="B1294">
        <v>74746</v>
      </c>
      <c r="C1294" t="s">
        <v>2693</v>
      </c>
      <c r="D1294" t="s">
        <v>2694</v>
      </c>
      <c r="E1294" t="s">
        <v>458</v>
      </c>
      <c r="F1294" t="s">
        <v>211</v>
      </c>
    </row>
    <row r="1295" spans="1:6" x14ac:dyDescent="0.25">
      <c r="A1295" t="s">
        <v>2695</v>
      </c>
      <c r="B1295">
        <v>74751</v>
      </c>
      <c r="C1295" t="s">
        <v>2695</v>
      </c>
      <c r="D1295" t="s">
        <v>2696</v>
      </c>
      <c r="E1295" t="s">
        <v>458</v>
      </c>
      <c r="F1295" t="s">
        <v>211</v>
      </c>
    </row>
    <row r="1296" spans="1:6" x14ac:dyDescent="0.25">
      <c r="A1296" t="s">
        <v>2697</v>
      </c>
      <c r="B1296">
        <v>74756</v>
      </c>
      <c r="C1296" t="s">
        <v>2697</v>
      </c>
      <c r="D1296" t="s">
        <v>2698</v>
      </c>
      <c r="E1296" t="s">
        <v>458</v>
      </c>
      <c r="F1296" t="s">
        <v>211</v>
      </c>
    </row>
    <row r="1297" spans="1:6" x14ac:dyDescent="0.25">
      <c r="A1297" t="s">
        <v>2699</v>
      </c>
      <c r="B1297">
        <v>74761</v>
      </c>
      <c r="C1297" t="s">
        <v>2699</v>
      </c>
      <c r="D1297" t="s">
        <v>2700</v>
      </c>
      <c r="E1297" t="s">
        <v>458</v>
      </c>
      <c r="F1297" t="s">
        <v>211</v>
      </c>
    </row>
    <row r="1298" spans="1:6" x14ac:dyDescent="0.25">
      <c r="A1298" t="s">
        <v>2701</v>
      </c>
      <c r="B1298">
        <v>74766</v>
      </c>
      <c r="C1298" t="s">
        <v>2701</v>
      </c>
      <c r="D1298" t="s">
        <v>2702</v>
      </c>
      <c r="E1298" t="s">
        <v>458</v>
      </c>
      <c r="F1298" t="s">
        <v>211</v>
      </c>
    </row>
    <row r="1299" spans="1:6" x14ac:dyDescent="0.25">
      <c r="A1299" t="s">
        <v>2703</v>
      </c>
      <c r="B1299">
        <v>74771</v>
      </c>
      <c r="C1299" t="s">
        <v>2703</v>
      </c>
      <c r="D1299" t="s">
        <v>2704</v>
      </c>
      <c r="E1299" t="s">
        <v>458</v>
      </c>
      <c r="F1299" t="s">
        <v>211</v>
      </c>
    </row>
    <row r="1300" spans="1:6" x14ac:dyDescent="0.25">
      <c r="A1300" t="s">
        <v>2705</v>
      </c>
      <c r="B1300">
        <v>74776</v>
      </c>
      <c r="C1300" t="s">
        <v>2705</v>
      </c>
      <c r="D1300" t="s">
        <v>2706</v>
      </c>
      <c r="E1300" t="s">
        <v>458</v>
      </c>
      <c r="F1300" t="s">
        <v>211</v>
      </c>
    </row>
    <row r="1301" spans="1:6" x14ac:dyDescent="0.25">
      <c r="A1301" t="s">
        <v>2707</v>
      </c>
      <c r="B1301">
        <v>74781</v>
      </c>
      <c r="C1301" t="s">
        <v>2707</v>
      </c>
      <c r="D1301" t="s">
        <v>2708</v>
      </c>
      <c r="E1301" t="s">
        <v>458</v>
      </c>
      <c r="F1301" t="s">
        <v>211</v>
      </c>
    </row>
    <row r="1302" spans="1:6" x14ac:dyDescent="0.25">
      <c r="A1302" t="s">
        <v>2709</v>
      </c>
      <c r="B1302">
        <v>74786</v>
      </c>
      <c r="C1302" t="s">
        <v>2709</v>
      </c>
      <c r="D1302" t="s">
        <v>2710</v>
      </c>
      <c r="E1302" t="s">
        <v>458</v>
      </c>
      <c r="F1302" t="s">
        <v>211</v>
      </c>
    </row>
    <row r="1303" spans="1:6" x14ac:dyDescent="0.25">
      <c r="A1303" t="s">
        <v>2711</v>
      </c>
      <c r="B1303">
        <v>74791</v>
      </c>
      <c r="C1303" t="s">
        <v>2711</v>
      </c>
      <c r="D1303" t="s">
        <v>2712</v>
      </c>
      <c r="E1303" t="s">
        <v>458</v>
      </c>
      <c r="F1303" t="s">
        <v>211</v>
      </c>
    </row>
    <row r="1304" spans="1:6" x14ac:dyDescent="0.25">
      <c r="A1304" t="s">
        <v>2713</v>
      </c>
      <c r="B1304">
        <v>74796</v>
      </c>
      <c r="C1304" t="s">
        <v>2713</v>
      </c>
      <c r="D1304" t="s">
        <v>2714</v>
      </c>
      <c r="E1304" t="s">
        <v>458</v>
      </c>
      <c r="F1304" t="s">
        <v>211</v>
      </c>
    </row>
    <row r="1305" spans="1:6" x14ac:dyDescent="0.25">
      <c r="A1305" t="s">
        <v>2715</v>
      </c>
      <c r="B1305">
        <v>74801</v>
      </c>
      <c r="C1305" t="s">
        <v>2715</v>
      </c>
      <c r="D1305" t="s">
        <v>2716</v>
      </c>
      <c r="E1305" t="s">
        <v>458</v>
      </c>
      <c r="F1305" t="s">
        <v>211</v>
      </c>
    </row>
    <row r="1306" spans="1:6" x14ac:dyDescent="0.25">
      <c r="A1306" t="s">
        <v>2717</v>
      </c>
      <c r="B1306">
        <v>74806</v>
      </c>
      <c r="C1306" t="s">
        <v>2717</v>
      </c>
      <c r="D1306" t="s">
        <v>2718</v>
      </c>
      <c r="E1306" t="s">
        <v>458</v>
      </c>
      <c r="F1306" t="s">
        <v>211</v>
      </c>
    </row>
    <row r="1307" spans="1:6" x14ac:dyDescent="0.25">
      <c r="A1307" t="s">
        <v>2719</v>
      </c>
      <c r="B1307">
        <v>74811</v>
      </c>
      <c r="C1307" t="s">
        <v>2719</v>
      </c>
      <c r="D1307" t="s">
        <v>2720</v>
      </c>
      <c r="E1307" t="s">
        <v>458</v>
      </c>
      <c r="F1307" t="s">
        <v>211</v>
      </c>
    </row>
    <row r="1308" spans="1:6" x14ac:dyDescent="0.25">
      <c r="A1308" t="s">
        <v>2721</v>
      </c>
      <c r="B1308">
        <v>74816</v>
      </c>
      <c r="C1308" t="s">
        <v>2721</v>
      </c>
      <c r="D1308" t="s">
        <v>2722</v>
      </c>
      <c r="E1308" t="s">
        <v>458</v>
      </c>
      <c r="F1308" t="s">
        <v>211</v>
      </c>
    </row>
    <row r="1309" spans="1:6" x14ac:dyDescent="0.25">
      <c r="A1309" t="s">
        <v>2723</v>
      </c>
      <c r="B1309">
        <v>74821</v>
      </c>
      <c r="C1309" t="s">
        <v>2723</v>
      </c>
      <c r="D1309" t="s">
        <v>2724</v>
      </c>
      <c r="E1309" t="s">
        <v>458</v>
      </c>
      <c r="F1309" t="s">
        <v>211</v>
      </c>
    </row>
    <row r="1310" spans="1:6" x14ac:dyDescent="0.25">
      <c r="A1310" t="s">
        <v>2725</v>
      </c>
      <c r="B1310">
        <v>74826</v>
      </c>
      <c r="C1310" t="s">
        <v>2725</v>
      </c>
      <c r="D1310" t="s">
        <v>2726</v>
      </c>
      <c r="E1310" t="s">
        <v>458</v>
      </c>
      <c r="F1310" t="s">
        <v>211</v>
      </c>
    </row>
    <row r="1311" spans="1:6" x14ac:dyDescent="0.25">
      <c r="A1311" t="s">
        <v>2727</v>
      </c>
      <c r="B1311">
        <v>74831</v>
      </c>
      <c r="C1311" t="s">
        <v>2727</v>
      </c>
      <c r="D1311" t="s">
        <v>2728</v>
      </c>
      <c r="E1311" t="s">
        <v>458</v>
      </c>
      <c r="F1311" t="s">
        <v>211</v>
      </c>
    </row>
    <row r="1312" spans="1:6" x14ac:dyDescent="0.25">
      <c r="A1312" t="s">
        <v>2729</v>
      </c>
      <c r="B1312">
        <v>74836</v>
      </c>
      <c r="C1312" t="s">
        <v>2729</v>
      </c>
      <c r="D1312" t="s">
        <v>2730</v>
      </c>
      <c r="E1312" t="s">
        <v>458</v>
      </c>
      <c r="F1312" t="s">
        <v>211</v>
      </c>
    </row>
    <row r="1313" spans="1:6" x14ac:dyDescent="0.25">
      <c r="A1313" t="s">
        <v>2731</v>
      </c>
      <c r="B1313">
        <v>73941</v>
      </c>
      <c r="C1313" t="s">
        <v>2731</v>
      </c>
      <c r="D1313" t="s">
        <v>2732</v>
      </c>
      <c r="E1313" t="s">
        <v>432</v>
      </c>
      <c r="F1313" t="s">
        <v>211</v>
      </c>
    </row>
    <row r="1314" spans="1:6" x14ac:dyDescent="0.25">
      <c r="A1314" t="s">
        <v>2733</v>
      </c>
      <c r="B1314">
        <v>73946</v>
      </c>
      <c r="C1314" t="s">
        <v>2733</v>
      </c>
      <c r="D1314" t="s">
        <v>2734</v>
      </c>
      <c r="E1314" t="s">
        <v>432</v>
      </c>
      <c r="F1314" t="s">
        <v>211</v>
      </c>
    </row>
    <row r="1315" spans="1:6" x14ac:dyDescent="0.25">
      <c r="A1315" t="s">
        <v>2735</v>
      </c>
      <c r="B1315">
        <v>75541</v>
      </c>
      <c r="C1315" t="s">
        <v>2735</v>
      </c>
      <c r="D1315" t="s">
        <v>2736</v>
      </c>
      <c r="E1315" t="s">
        <v>458</v>
      </c>
      <c r="F1315" t="s">
        <v>211</v>
      </c>
    </row>
    <row r="1316" spans="1:6" x14ac:dyDescent="0.25">
      <c r="A1316" t="s">
        <v>2737</v>
      </c>
      <c r="B1316">
        <v>74841</v>
      </c>
      <c r="C1316" t="s">
        <v>2737</v>
      </c>
      <c r="D1316" t="s">
        <v>2738</v>
      </c>
      <c r="E1316" t="s">
        <v>458</v>
      </c>
      <c r="F1316" t="s">
        <v>211</v>
      </c>
    </row>
    <row r="1317" spans="1:6" x14ac:dyDescent="0.25">
      <c r="A1317" t="s">
        <v>2739</v>
      </c>
      <c r="B1317">
        <v>74846</v>
      </c>
      <c r="C1317" t="s">
        <v>2739</v>
      </c>
      <c r="D1317" t="s">
        <v>2740</v>
      </c>
      <c r="E1317" t="s">
        <v>458</v>
      </c>
      <c r="F1317" t="s">
        <v>211</v>
      </c>
    </row>
    <row r="1318" spans="1:6" x14ac:dyDescent="0.25">
      <c r="A1318" t="s">
        <v>2741</v>
      </c>
      <c r="B1318">
        <v>74851</v>
      </c>
      <c r="C1318" t="s">
        <v>2741</v>
      </c>
      <c r="D1318" t="s">
        <v>2742</v>
      </c>
      <c r="E1318" t="s">
        <v>458</v>
      </c>
      <c r="F1318" t="s">
        <v>211</v>
      </c>
    </row>
    <row r="1319" spans="1:6" x14ac:dyDescent="0.25">
      <c r="A1319" t="s">
        <v>2743</v>
      </c>
      <c r="B1319">
        <v>74856</v>
      </c>
      <c r="C1319" t="s">
        <v>2743</v>
      </c>
      <c r="D1319" t="s">
        <v>2744</v>
      </c>
      <c r="E1319" t="s">
        <v>458</v>
      </c>
      <c r="F1319" t="s">
        <v>211</v>
      </c>
    </row>
    <row r="1320" spans="1:6" x14ac:dyDescent="0.25">
      <c r="A1320" t="s">
        <v>2745</v>
      </c>
      <c r="B1320">
        <v>74861</v>
      </c>
      <c r="C1320" t="s">
        <v>2745</v>
      </c>
      <c r="D1320" t="s">
        <v>2746</v>
      </c>
      <c r="E1320" t="s">
        <v>458</v>
      </c>
      <c r="F1320" t="s">
        <v>211</v>
      </c>
    </row>
    <row r="1321" spans="1:6" x14ac:dyDescent="0.25">
      <c r="A1321" t="s">
        <v>2747</v>
      </c>
      <c r="B1321">
        <v>74866</v>
      </c>
      <c r="C1321" t="s">
        <v>2747</v>
      </c>
      <c r="D1321" t="s">
        <v>2748</v>
      </c>
      <c r="E1321" t="s">
        <v>458</v>
      </c>
      <c r="F1321" t="s">
        <v>211</v>
      </c>
    </row>
    <row r="1322" spans="1:6" x14ac:dyDescent="0.25">
      <c r="A1322" t="s">
        <v>2749</v>
      </c>
      <c r="B1322">
        <v>74871</v>
      </c>
      <c r="C1322" t="s">
        <v>2749</v>
      </c>
      <c r="D1322" t="s">
        <v>2750</v>
      </c>
      <c r="E1322" t="s">
        <v>458</v>
      </c>
      <c r="F1322" t="s">
        <v>211</v>
      </c>
    </row>
    <row r="1323" spans="1:6" x14ac:dyDescent="0.25">
      <c r="A1323" t="s">
        <v>2751</v>
      </c>
      <c r="B1323">
        <v>74876</v>
      </c>
      <c r="C1323" t="s">
        <v>2751</v>
      </c>
      <c r="D1323" t="s">
        <v>2752</v>
      </c>
      <c r="E1323" t="s">
        <v>458</v>
      </c>
      <c r="F1323" t="s">
        <v>211</v>
      </c>
    </row>
    <row r="1324" spans="1:6" x14ac:dyDescent="0.25">
      <c r="A1324" t="s">
        <v>2753</v>
      </c>
      <c r="B1324">
        <v>74881</v>
      </c>
      <c r="C1324" t="s">
        <v>2753</v>
      </c>
      <c r="D1324" t="s">
        <v>2754</v>
      </c>
      <c r="E1324" t="s">
        <v>458</v>
      </c>
      <c r="F1324" t="s">
        <v>211</v>
      </c>
    </row>
    <row r="1325" spans="1:6" x14ac:dyDescent="0.25">
      <c r="A1325" t="s">
        <v>2755</v>
      </c>
      <c r="B1325">
        <v>74886</v>
      </c>
      <c r="C1325" t="s">
        <v>2755</v>
      </c>
      <c r="D1325" t="s">
        <v>2756</v>
      </c>
      <c r="E1325" t="s">
        <v>458</v>
      </c>
      <c r="F1325" t="s">
        <v>211</v>
      </c>
    </row>
    <row r="1326" spans="1:6" x14ac:dyDescent="0.25">
      <c r="A1326" t="s">
        <v>2757</v>
      </c>
      <c r="B1326">
        <v>74891</v>
      </c>
      <c r="C1326" t="s">
        <v>2757</v>
      </c>
      <c r="D1326" t="s">
        <v>2758</v>
      </c>
      <c r="E1326" t="s">
        <v>458</v>
      </c>
      <c r="F1326" t="s">
        <v>211</v>
      </c>
    </row>
    <row r="1327" spans="1:6" x14ac:dyDescent="0.25">
      <c r="A1327" t="s">
        <v>2759</v>
      </c>
      <c r="B1327">
        <v>74896</v>
      </c>
      <c r="C1327" t="s">
        <v>2759</v>
      </c>
      <c r="D1327" t="s">
        <v>2758</v>
      </c>
      <c r="E1327" t="s">
        <v>458</v>
      </c>
      <c r="F1327" t="s">
        <v>211</v>
      </c>
    </row>
    <row r="1328" spans="1:6" x14ac:dyDescent="0.25">
      <c r="A1328" t="s">
        <v>2760</v>
      </c>
      <c r="B1328">
        <v>74901</v>
      </c>
      <c r="C1328" t="s">
        <v>2760</v>
      </c>
      <c r="D1328" t="s">
        <v>2761</v>
      </c>
      <c r="E1328" t="s">
        <v>458</v>
      </c>
      <c r="F1328" t="s">
        <v>211</v>
      </c>
    </row>
    <row r="1329" spans="1:6" x14ac:dyDescent="0.25">
      <c r="A1329" t="s">
        <v>2762</v>
      </c>
      <c r="B1329">
        <v>74906</v>
      </c>
      <c r="C1329" t="s">
        <v>2762</v>
      </c>
      <c r="D1329" t="s">
        <v>2763</v>
      </c>
      <c r="E1329" t="s">
        <v>458</v>
      </c>
      <c r="F1329" t="s">
        <v>211</v>
      </c>
    </row>
    <row r="1330" spans="1:6" x14ac:dyDescent="0.25">
      <c r="A1330" t="s">
        <v>2764</v>
      </c>
      <c r="B1330">
        <v>74911</v>
      </c>
      <c r="C1330" t="s">
        <v>2764</v>
      </c>
      <c r="D1330" t="s">
        <v>2765</v>
      </c>
      <c r="E1330" t="s">
        <v>458</v>
      </c>
      <c r="F1330" t="s">
        <v>211</v>
      </c>
    </row>
    <row r="1331" spans="1:6" x14ac:dyDescent="0.25">
      <c r="A1331" t="s">
        <v>2766</v>
      </c>
      <c r="B1331">
        <v>74916</v>
      </c>
      <c r="C1331" t="s">
        <v>2766</v>
      </c>
      <c r="D1331" t="s">
        <v>2767</v>
      </c>
      <c r="E1331" t="s">
        <v>458</v>
      </c>
      <c r="F1331" t="s">
        <v>211</v>
      </c>
    </row>
    <row r="1332" spans="1:6" x14ac:dyDescent="0.25">
      <c r="A1332" t="s">
        <v>2768</v>
      </c>
      <c r="B1332">
        <v>74921</v>
      </c>
      <c r="C1332" t="s">
        <v>2768</v>
      </c>
      <c r="D1332" t="s">
        <v>2769</v>
      </c>
      <c r="E1332" t="s">
        <v>458</v>
      </c>
      <c r="F1332" t="s">
        <v>211</v>
      </c>
    </row>
    <row r="1333" spans="1:6" x14ac:dyDescent="0.25">
      <c r="A1333" t="s">
        <v>2770</v>
      </c>
      <c r="B1333">
        <v>74926</v>
      </c>
      <c r="C1333" t="s">
        <v>2770</v>
      </c>
      <c r="D1333" t="s">
        <v>2769</v>
      </c>
      <c r="E1333" t="s">
        <v>458</v>
      </c>
      <c r="F1333" t="s">
        <v>211</v>
      </c>
    </row>
    <row r="1334" spans="1:6" x14ac:dyDescent="0.25">
      <c r="A1334" t="s">
        <v>2771</v>
      </c>
      <c r="B1334">
        <v>74931</v>
      </c>
      <c r="C1334" t="s">
        <v>2771</v>
      </c>
      <c r="D1334" t="s">
        <v>2772</v>
      </c>
      <c r="E1334" t="s">
        <v>458</v>
      </c>
      <c r="F1334" t="s">
        <v>211</v>
      </c>
    </row>
    <row r="1335" spans="1:6" x14ac:dyDescent="0.25">
      <c r="A1335" t="s">
        <v>2773</v>
      </c>
      <c r="B1335">
        <v>74936</v>
      </c>
      <c r="C1335" t="s">
        <v>2773</v>
      </c>
      <c r="D1335" t="s">
        <v>2774</v>
      </c>
      <c r="E1335" t="s">
        <v>458</v>
      </c>
      <c r="F1335" t="s">
        <v>211</v>
      </c>
    </row>
    <row r="1336" spans="1:6" x14ac:dyDescent="0.25">
      <c r="A1336" t="s">
        <v>2775</v>
      </c>
      <c r="B1336">
        <v>74941</v>
      </c>
      <c r="C1336" t="s">
        <v>2775</v>
      </c>
      <c r="D1336" t="s">
        <v>2776</v>
      </c>
      <c r="E1336" t="s">
        <v>458</v>
      </c>
      <c r="F1336" t="s">
        <v>211</v>
      </c>
    </row>
    <row r="1337" spans="1:6" x14ac:dyDescent="0.25">
      <c r="A1337" t="s">
        <v>2777</v>
      </c>
      <c r="B1337">
        <v>74946</v>
      </c>
      <c r="C1337" t="s">
        <v>2777</v>
      </c>
      <c r="D1337" t="s">
        <v>2772</v>
      </c>
      <c r="E1337" t="s">
        <v>458</v>
      </c>
      <c r="F1337" t="s">
        <v>211</v>
      </c>
    </row>
    <row r="1338" spans="1:6" x14ac:dyDescent="0.25">
      <c r="A1338" t="s">
        <v>2778</v>
      </c>
      <c r="B1338">
        <v>74951</v>
      </c>
      <c r="C1338" t="s">
        <v>2778</v>
      </c>
      <c r="D1338" t="s">
        <v>2779</v>
      </c>
      <c r="E1338" t="s">
        <v>458</v>
      </c>
      <c r="F1338" t="s">
        <v>211</v>
      </c>
    </row>
    <row r="1339" spans="1:6" x14ac:dyDescent="0.25">
      <c r="A1339" t="s">
        <v>2780</v>
      </c>
      <c r="B1339">
        <v>74956</v>
      </c>
      <c r="C1339" t="s">
        <v>2780</v>
      </c>
      <c r="D1339" t="s">
        <v>2779</v>
      </c>
      <c r="E1339" t="s">
        <v>458</v>
      </c>
      <c r="F1339" t="s">
        <v>211</v>
      </c>
    </row>
    <row r="1340" spans="1:6" x14ac:dyDescent="0.25">
      <c r="A1340" t="s">
        <v>2781</v>
      </c>
      <c r="B1340">
        <v>74961</v>
      </c>
      <c r="C1340" t="s">
        <v>2781</v>
      </c>
      <c r="D1340" t="s">
        <v>2782</v>
      </c>
      <c r="E1340" t="s">
        <v>458</v>
      </c>
      <c r="F1340" t="s">
        <v>211</v>
      </c>
    </row>
    <row r="1341" spans="1:6" x14ac:dyDescent="0.25">
      <c r="A1341" t="s">
        <v>2783</v>
      </c>
      <c r="B1341">
        <v>74966</v>
      </c>
      <c r="C1341" t="s">
        <v>2783</v>
      </c>
      <c r="D1341" t="s">
        <v>2784</v>
      </c>
      <c r="E1341" t="s">
        <v>458</v>
      </c>
      <c r="F1341" t="s">
        <v>211</v>
      </c>
    </row>
    <row r="1342" spans="1:6" x14ac:dyDescent="0.25">
      <c r="A1342" t="s">
        <v>2785</v>
      </c>
      <c r="B1342">
        <v>74971</v>
      </c>
      <c r="C1342" t="s">
        <v>2785</v>
      </c>
      <c r="D1342" t="s">
        <v>2784</v>
      </c>
      <c r="E1342" t="s">
        <v>458</v>
      </c>
      <c r="F1342" t="s">
        <v>211</v>
      </c>
    </row>
    <row r="1343" spans="1:6" x14ac:dyDescent="0.25">
      <c r="A1343" t="s">
        <v>2786</v>
      </c>
      <c r="B1343">
        <v>74976</v>
      </c>
      <c r="C1343" t="s">
        <v>2786</v>
      </c>
      <c r="D1343" t="s">
        <v>2787</v>
      </c>
      <c r="E1343" t="s">
        <v>458</v>
      </c>
      <c r="F1343" t="s">
        <v>211</v>
      </c>
    </row>
    <row r="1344" spans="1:6" x14ac:dyDescent="0.25">
      <c r="A1344" t="s">
        <v>2788</v>
      </c>
      <c r="B1344">
        <v>74981</v>
      </c>
      <c r="C1344" t="s">
        <v>2788</v>
      </c>
      <c r="D1344" t="s">
        <v>2787</v>
      </c>
      <c r="E1344" t="s">
        <v>458</v>
      </c>
      <c r="F1344" t="s">
        <v>211</v>
      </c>
    </row>
    <row r="1345" spans="1:6" x14ac:dyDescent="0.25">
      <c r="A1345" t="s">
        <v>2789</v>
      </c>
      <c r="B1345">
        <v>74986</v>
      </c>
      <c r="C1345" t="s">
        <v>2789</v>
      </c>
      <c r="D1345" t="s">
        <v>2790</v>
      </c>
      <c r="E1345" t="s">
        <v>458</v>
      </c>
      <c r="F1345" t="s">
        <v>211</v>
      </c>
    </row>
    <row r="1346" spans="1:6" x14ac:dyDescent="0.25">
      <c r="A1346" t="s">
        <v>2791</v>
      </c>
      <c r="B1346">
        <v>74991</v>
      </c>
      <c r="C1346" t="s">
        <v>2791</v>
      </c>
      <c r="D1346" t="s">
        <v>2792</v>
      </c>
      <c r="E1346" t="s">
        <v>458</v>
      </c>
      <c r="F1346" t="s">
        <v>211</v>
      </c>
    </row>
    <row r="1347" spans="1:6" x14ac:dyDescent="0.25">
      <c r="A1347" t="s">
        <v>2793</v>
      </c>
      <c r="B1347">
        <v>74996</v>
      </c>
      <c r="C1347" t="s">
        <v>2793</v>
      </c>
      <c r="D1347" t="s">
        <v>2794</v>
      </c>
      <c r="E1347" t="s">
        <v>458</v>
      </c>
      <c r="F1347" t="s">
        <v>211</v>
      </c>
    </row>
    <row r="1348" spans="1:6" x14ac:dyDescent="0.25">
      <c r="A1348" t="s">
        <v>2795</v>
      </c>
      <c r="B1348">
        <v>75001</v>
      </c>
      <c r="C1348" t="s">
        <v>2795</v>
      </c>
      <c r="D1348" t="s">
        <v>2796</v>
      </c>
      <c r="E1348" t="s">
        <v>458</v>
      </c>
      <c r="F1348" t="s">
        <v>211</v>
      </c>
    </row>
    <row r="1349" spans="1:6" x14ac:dyDescent="0.25">
      <c r="A1349" t="s">
        <v>2797</v>
      </c>
      <c r="B1349">
        <v>75006</v>
      </c>
      <c r="C1349" t="s">
        <v>2797</v>
      </c>
      <c r="D1349" t="s">
        <v>2798</v>
      </c>
      <c r="E1349" t="s">
        <v>458</v>
      </c>
      <c r="F1349" t="s">
        <v>211</v>
      </c>
    </row>
    <row r="1350" spans="1:6" x14ac:dyDescent="0.25">
      <c r="A1350" t="s">
        <v>2799</v>
      </c>
      <c r="B1350">
        <v>75011</v>
      </c>
      <c r="C1350" t="s">
        <v>2799</v>
      </c>
      <c r="D1350" t="s">
        <v>2800</v>
      </c>
      <c r="E1350" t="s">
        <v>458</v>
      </c>
      <c r="F1350" t="s">
        <v>211</v>
      </c>
    </row>
    <row r="1351" spans="1:6" x14ac:dyDescent="0.25">
      <c r="A1351" t="s">
        <v>2801</v>
      </c>
      <c r="B1351">
        <v>75016</v>
      </c>
      <c r="C1351" t="s">
        <v>2801</v>
      </c>
      <c r="D1351" t="s">
        <v>2802</v>
      </c>
      <c r="E1351" t="s">
        <v>458</v>
      </c>
      <c r="F1351" t="s">
        <v>211</v>
      </c>
    </row>
    <row r="1352" spans="1:6" x14ac:dyDescent="0.25">
      <c r="A1352" t="s">
        <v>2803</v>
      </c>
      <c r="B1352">
        <v>75021</v>
      </c>
      <c r="C1352" t="s">
        <v>2803</v>
      </c>
      <c r="D1352" t="s">
        <v>2804</v>
      </c>
      <c r="E1352" t="s">
        <v>458</v>
      </c>
      <c r="F1352" t="s">
        <v>211</v>
      </c>
    </row>
    <row r="1353" spans="1:6" x14ac:dyDescent="0.25">
      <c r="A1353" t="s">
        <v>2805</v>
      </c>
      <c r="B1353">
        <v>75026</v>
      </c>
      <c r="C1353" t="s">
        <v>2805</v>
      </c>
      <c r="D1353" t="s">
        <v>2804</v>
      </c>
      <c r="E1353" t="s">
        <v>458</v>
      </c>
      <c r="F1353" t="s">
        <v>211</v>
      </c>
    </row>
    <row r="1354" spans="1:6" x14ac:dyDescent="0.25">
      <c r="A1354" t="s">
        <v>2806</v>
      </c>
      <c r="B1354">
        <v>75031</v>
      </c>
      <c r="C1354" t="s">
        <v>2806</v>
      </c>
      <c r="D1354" t="s">
        <v>2807</v>
      </c>
      <c r="E1354" t="s">
        <v>458</v>
      </c>
      <c r="F1354" t="s">
        <v>211</v>
      </c>
    </row>
    <row r="1355" spans="1:6" x14ac:dyDescent="0.25">
      <c r="A1355" t="s">
        <v>2808</v>
      </c>
      <c r="B1355">
        <v>75036</v>
      </c>
      <c r="C1355" t="s">
        <v>2808</v>
      </c>
      <c r="D1355" t="s">
        <v>2809</v>
      </c>
      <c r="E1355" t="s">
        <v>458</v>
      </c>
      <c r="F1355" t="s">
        <v>211</v>
      </c>
    </row>
    <row r="1356" spans="1:6" x14ac:dyDescent="0.25">
      <c r="A1356" t="s">
        <v>2810</v>
      </c>
      <c r="B1356">
        <v>75041</v>
      </c>
      <c r="C1356" t="s">
        <v>2810</v>
      </c>
      <c r="D1356" t="s">
        <v>2811</v>
      </c>
      <c r="E1356" t="s">
        <v>458</v>
      </c>
      <c r="F1356" t="s">
        <v>211</v>
      </c>
    </row>
    <row r="1357" spans="1:6" x14ac:dyDescent="0.25">
      <c r="A1357" t="s">
        <v>2812</v>
      </c>
      <c r="B1357">
        <v>75046</v>
      </c>
      <c r="C1357" t="s">
        <v>2812</v>
      </c>
      <c r="D1357" t="s">
        <v>2813</v>
      </c>
      <c r="E1357" t="s">
        <v>458</v>
      </c>
      <c r="F1357" t="s">
        <v>211</v>
      </c>
    </row>
    <row r="1358" spans="1:6" x14ac:dyDescent="0.25">
      <c r="A1358" t="s">
        <v>2814</v>
      </c>
      <c r="B1358">
        <v>75051</v>
      </c>
      <c r="C1358" t="s">
        <v>2814</v>
      </c>
      <c r="D1358" t="s">
        <v>2815</v>
      </c>
      <c r="E1358" t="s">
        <v>458</v>
      </c>
      <c r="F1358" t="s">
        <v>211</v>
      </c>
    </row>
    <row r="1359" spans="1:6" x14ac:dyDescent="0.25">
      <c r="A1359" t="s">
        <v>2816</v>
      </c>
      <c r="B1359">
        <v>75056</v>
      </c>
      <c r="C1359" t="s">
        <v>2816</v>
      </c>
      <c r="D1359" t="s">
        <v>2817</v>
      </c>
      <c r="E1359" t="s">
        <v>458</v>
      </c>
      <c r="F1359" t="s">
        <v>211</v>
      </c>
    </row>
    <row r="1360" spans="1:6" x14ac:dyDescent="0.25">
      <c r="A1360" t="s">
        <v>2818</v>
      </c>
      <c r="B1360">
        <v>75061</v>
      </c>
      <c r="C1360" t="s">
        <v>2818</v>
      </c>
      <c r="D1360" t="s">
        <v>2819</v>
      </c>
      <c r="E1360" t="s">
        <v>458</v>
      </c>
      <c r="F1360" t="s">
        <v>211</v>
      </c>
    </row>
    <row r="1361" spans="1:6" x14ac:dyDescent="0.25">
      <c r="A1361" t="s">
        <v>2820</v>
      </c>
      <c r="B1361">
        <v>75066</v>
      </c>
      <c r="C1361" t="s">
        <v>2820</v>
      </c>
      <c r="D1361" t="s">
        <v>2821</v>
      </c>
      <c r="E1361" t="s">
        <v>458</v>
      </c>
      <c r="F1361" t="s">
        <v>211</v>
      </c>
    </row>
    <row r="1362" spans="1:6" x14ac:dyDescent="0.25">
      <c r="A1362" t="s">
        <v>2822</v>
      </c>
      <c r="B1362">
        <v>75071</v>
      </c>
      <c r="C1362" t="s">
        <v>2822</v>
      </c>
      <c r="D1362" t="s">
        <v>2823</v>
      </c>
      <c r="E1362" t="s">
        <v>458</v>
      </c>
      <c r="F1362" t="s">
        <v>211</v>
      </c>
    </row>
    <row r="1363" spans="1:6" x14ac:dyDescent="0.25">
      <c r="A1363" t="s">
        <v>2824</v>
      </c>
      <c r="B1363">
        <v>75076</v>
      </c>
      <c r="C1363" t="s">
        <v>2824</v>
      </c>
      <c r="D1363" t="s">
        <v>2825</v>
      </c>
      <c r="E1363" t="s">
        <v>458</v>
      </c>
      <c r="F1363" t="s">
        <v>211</v>
      </c>
    </row>
    <row r="1364" spans="1:6" x14ac:dyDescent="0.25">
      <c r="A1364" t="s">
        <v>2826</v>
      </c>
      <c r="B1364">
        <v>75081</v>
      </c>
      <c r="C1364" t="s">
        <v>2826</v>
      </c>
      <c r="D1364" t="s">
        <v>2827</v>
      </c>
      <c r="E1364" t="s">
        <v>458</v>
      </c>
      <c r="F1364" t="s">
        <v>211</v>
      </c>
    </row>
    <row r="1365" spans="1:6" x14ac:dyDescent="0.25">
      <c r="A1365" t="s">
        <v>2828</v>
      </c>
      <c r="B1365">
        <v>75086</v>
      </c>
      <c r="C1365" t="s">
        <v>2828</v>
      </c>
      <c r="D1365" t="s">
        <v>2829</v>
      </c>
      <c r="E1365" t="s">
        <v>458</v>
      </c>
      <c r="F1365" t="s">
        <v>211</v>
      </c>
    </row>
    <row r="1366" spans="1:6" x14ac:dyDescent="0.25">
      <c r="A1366" t="s">
        <v>2830</v>
      </c>
      <c r="B1366">
        <v>75091</v>
      </c>
      <c r="C1366" t="s">
        <v>2830</v>
      </c>
      <c r="D1366" t="s">
        <v>2831</v>
      </c>
      <c r="E1366" t="s">
        <v>458</v>
      </c>
      <c r="F1366" t="s">
        <v>211</v>
      </c>
    </row>
    <row r="1367" spans="1:6" x14ac:dyDescent="0.25">
      <c r="A1367" t="s">
        <v>2832</v>
      </c>
      <c r="B1367">
        <v>75096</v>
      </c>
      <c r="C1367" t="s">
        <v>2832</v>
      </c>
      <c r="D1367" t="s">
        <v>2833</v>
      </c>
      <c r="E1367" t="s">
        <v>458</v>
      </c>
      <c r="F1367" t="s">
        <v>211</v>
      </c>
    </row>
    <row r="1368" spans="1:6" x14ac:dyDescent="0.25">
      <c r="A1368" t="s">
        <v>2834</v>
      </c>
      <c r="B1368">
        <v>75101</v>
      </c>
      <c r="C1368" t="s">
        <v>2834</v>
      </c>
      <c r="D1368" t="s">
        <v>2835</v>
      </c>
      <c r="E1368" t="s">
        <v>458</v>
      </c>
      <c r="F1368" t="s">
        <v>211</v>
      </c>
    </row>
    <row r="1369" spans="1:6" x14ac:dyDescent="0.25">
      <c r="A1369" t="s">
        <v>2836</v>
      </c>
      <c r="B1369">
        <v>75106</v>
      </c>
      <c r="C1369" t="s">
        <v>2836</v>
      </c>
      <c r="D1369" t="s">
        <v>2837</v>
      </c>
      <c r="E1369" t="s">
        <v>458</v>
      </c>
      <c r="F1369" t="s">
        <v>211</v>
      </c>
    </row>
    <row r="1370" spans="1:6" x14ac:dyDescent="0.25">
      <c r="A1370" t="s">
        <v>2838</v>
      </c>
      <c r="B1370">
        <v>75111</v>
      </c>
      <c r="C1370" t="s">
        <v>2838</v>
      </c>
      <c r="D1370" t="s">
        <v>2839</v>
      </c>
      <c r="E1370" t="s">
        <v>458</v>
      </c>
      <c r="F1370" t="s">
        <v>211</v>
      </c>
    </row>
    <row r="1371" spans="1:6" x14ac:dyDescent="0.25">
      <c r="A1371" t="s">
        <v>2840</v>
      </c>
      <c r="B1371">
        <v>75116</v>
      </c>
      <c r="C1371" t="s">
        <v>2840</v>
      </c>
      <c r="D1371" t="s">
        <v>2841</v>
      </c>
      <c r="E1371" t="s">
        <v>458</v>
      </c>
      <c r="F1371" t="s">
        <v>211</v>
      </c>
    </row>
    <row r="1372" spans="1:6" x14ac:dyDescent="0.25">
      <c r="A1372" t="s">
        <v>2842</v>
      </c>
      <c r="B1372">
        <v>75121</v>
      </c>
      <c r="C1372" t="s">
        <v>2842</v>
      </c>
      <c r="D1372" t="s">
        <v>2843</v>
      </c>
      <c r="E1372" t="s">
        <v>458</v>
      </c>
      <c r="F1372" t="s">
        <v>211</v>
      </c>
    </row>
    <row r="1373" spans="1:6" x14ac:dyDescent="0.25">
      <c r="A1373" t="s">
        <v>2844</v>
      </c>
      <c r="B1373">
        <v>75126</v>
      </c>
      <c r="C1373" t="s">
        <v>2844</v>
      </c>
      <c r="D1373" t="s">
        <v>2845</v>
      </c>
      <c r="E1373" t="s">
        <v>458</v>
      </c>
      <c r="F1373" t="s">
        <v>211</v>
      </c>
    </row>
    <row r="1374" spans="1:6" x14ac:dyDescent="0.25">
      <c r="A1374" t="s">
        <v>2846</v>
      </c>
      <c r="B1374">
        <v>75131</v>
      </c>
      <c r="C1374" t="s">
        <v>2846</v>
      </c>
      <c r="D1374" t="s">
        <v>2847</v>
      </c>
      <c r="E1374" t="s">
        <v>458</v>
      </c>
      <c r="F1374" t="s">
        <v>211</v>
      </c>
    </row>
    <row r="1375" spans="1:6" x14ac:dyDescent="0.25">
      <c r="A1375" t="s">
        <v>2848</v>
      </c>
      <c r="B1375">
        <v>75136</v>
      </c>
      <c r="C1375" t="s">
        <v>2848</v>
      </c>
      <c r="D1375" t="s">
        <v>2849</v>
      </c>
      <c r="E1375" t="s">
        <v>458</v>
      </c>
      <c r="F1375" t="s">
        <v>211</v>
      </c>
    </row>
    <row r="1376" spans="1:6" x14ac:dyDescent="0.25">
      <c r="A1376" t="s">
        <v>2850</v>
      </c>
      <c r="B1376">
        <v>75141</v>
      </c>
      <c r="C1376" t="s">
        <v>2850</v>
      </c>
      <c r="D1376" t="s">
        <v>2851</v>
      </c>
      <c r="E1376" t="s">
        <v>458</v>
      </c>
      <c r="F1376" t="s">
        <v>211</v>
      </c>
    </row>
    <row r="1377" spans="1:6" x14ac:dyDescent="0.25">
      <c r="A1377" t="s">
        <v>2852</v>
      </c>
      <c r="B1377">
        <v>75146</v>
      </c>
      <c r="C1377" t="s">
        <v>2852</v>
      </c>
      <c r="D1377" t="s">
        <v>2853</v>
      </c>
      <c r="E1377" t="s">
        <v>458</v>
      </c>
      <c r="F1377" t="s">
        <v>211</v>
      </c>
    </row>
    <row r="1378" spans="1:6" x14ac:dyDescent="0.25">
      <c r="A1378" t="s">
        <v>2854</v>
      </c>
      <c r="B1378">
        <v>75151</v>
      </c>
      <c r="C1378" t="s">
        <v>2854</v>
      </c>
      <c r="D1378" t="s">
        <v>2855</v>
      </c>
      <c r="E1378" t="s">
        <v>458</v>
      </c>
      <c r="F1378" t="s">
        <v>211</v>
      </c>
    </row>
    <row r="1379" spans="1:6" x14ac:dyDescent="0.25">
      <c r="A1379" t="s">
        <v>2856</v>
      </c>
      <c r="B1379">
        <v>75156</v>
      </c>
      <c r="C1379" t="s">
        <v>2856</v>
      </c>
      <c r="D1379" t="s">
        <v>2857</v>
      </c>
      <c r="E1379" t="s">
        <v>458</v>
      </c>
      <c r="F1379" t="s">
        <v>211</v>
      </c>
    </row>
    <row r="1380" spans="1:6" x14ac:dyDescent="0.25">
      <c r="A1380" t="s">
        <v>2858</v>
      </c>
      <c r="B1380">
        <v>75161</v>
      </c>
      <c r="C1380" t="s">
        <v>2858</v>
      </c>
      <c r="D1380" t="s">
        <v>2859</v>
      </c>
      <c r="E1380" t="s">
        <v>458</v>
      </c>
      <c r="F1380" t="s">
        <v>211</v>
      </c>
    </row>
    <row r="1381" spans="1:6" x14ac:dyDescent="0.25">
      <c r="A1381" t="s">
        <v>2860</v>
      </c>
      <c r="B1381">
        <v>75166</v>
      </c>
      <c r="C1381" t="s">
        <v>2860</v>
      </c>
      <c r="D1381" t="s">
        <v>2861</v>
      </c>
      <c r="E1381" t="s">
        <v>458</v>
      </c>
      <c r="F1381" t="s">
        <v>211</v>
      </c>
    </row>
    <row r="1382" spans="1:6" x14ac:dyDescent="0.25">
      <c r="A1382" t="s">
        <v>2862</v>
      </c>
      <c r="B1382">
        <v>75171</v>
      </c>
      <c r="C1382" t="s">
        <v>2862</v>
      </c>
      <c r="D1382" t="s">
        <v>2863</v>
      </c>
      <c r="E1382" t="s">
        <v>458</v>
      </c>
      <c r="F1382" t="s">
        <v>211</v>
      </c>
    </row>
    <row r="1383" spans="1:6" x14ac:dyDescent="0.25">
      <c r="A1383" t="s">
        <v>2864</v>
      </c>
      <c r="B1383">
        <v>75176</v>
      </c>
      <c r="C1383" t="s">
        <v>2864</v>
      </c>
      <c r="D1383" t="s">
        <v>2865</v>
      </c>
      <c r="E1383" t="s">
        <v>458</v>
      </c>
      <c r="F1383" t="s">
        <v>211</v>
      </c>
    </row>
    <row r="1384" spans="1:6" x14ac:dyDescent="0.25">
      <c r="A1384" t="s">
        <v>2866</v>
      </c>
      <c r="B1384">
        <v>75181</v>
      </c>
      <c r="C1384" t="s">
        <v>2866</v>
      </c>
      <c r="D1384" t="s">
        <v>2867</v>
      </c>
      <c r="E1384" t="s">
        <v>458</v>
      </c>
      <c r="F1384" t="s">
        <v>211</v>
      </c>
    </row>
    <row r="1385" spans="1:6" x14ac:dyDescent="0.25">
      <c r="A1385" t="s">
        <v>2868</v>
      </c>
      <c r="B1385">
        <v>75186</v>
      </c>
      <c r="C1385" t="s">
        <v>2868</v>
      </c>
      <c r="D1385" t="s">
        <v>2869</v>
      </c>
      <c r="E1385" t="s">
        <v>458</v>
      </c>
      <c r="F1385" t="s">
        <v>211</v>
      </c>
    </row>
    <row r="1386" spans="1:6" x14ac:dyDescent="0.25">
      <c r="A1386" t="s">
        <v>2870</v>
      </c>
      <c r="B1386">
        <v>75191</v>
      </c>
      <c r="C1386" t="s">
        <v>2870</v>
      </c>
      <c r="D1386" t="s">
        <v>2871</v>
      </c>
      <c r="E1386" t="s">
        <v>458</v>
      </c>
      <c r="F1386" t="s">
        <v>211</v>
      </c>
    </row>
    <row r="1387" spans="1:6" x14ac:dyDescent="0.25">
      <c r="A1387" t="s">
        <v>2872</v>
      </c>
      <c r="B1387">
        <v>75196</v>
      </c>
      <c r="C1387" t="s">
        <v>2872</v>
      </c>
      <c r="D1387" t="s">
        <v>2873</v>
      </c>
      <c r="E1387" t="s">
        <v>458</v>
      </c>
      <c r="F1387" t="s">
        <v>211</v>
      </c>
    </row>
    <row r="1388" spans="1:6" x14ac:dyDescent="0.25">
      <c r="A1388" t="s">
        <v>2874</v>
      </c>
      <c r="B1388">
        <v>75201</v>
      </c>
      <c r="C1388" t="s">
        <v>2874</v>
      </c>
      <c r="D1388" t="s">
        <v>2875</v>
      </c>
      <c r="E1388" t="s">
        <v>458</v>
      </c>
      <c r="F1388" t="s">
        <v>211</v>
      </c>
    </row>
    <row r="1389" spans="1:6" x14ac:dyDescent="0.25">
      <c r="A1389" t="s">
        <v>2876</v>
      </c>
      <c r="B1389">
        <v>75206</v>
      </c>
      <c r="C1389" t="s">
        <v>2876</v>
      </c>
      <c r="D1389" t="s">
        <v>2877</v>
      </c>
      <c r="E1389" t="s">
        <v>458</v>
      </c>
      <c r="F1389" t="s">
        <v>211</v>
      </c>
    </row>
    <row r="1390" spans="1:6" x14ac:dyDescent="0.25">
      <c r="A1390" t="s">
        <v>2878</v>
      </c>
      <c r="B1390">
        <v>75211</v>
      </c>
      <c r="C1390" t="s">
        <v>2878</v>
      </c>
      <c r="D1390" t="s">
        <v>2879</v>
      </c>
      <c r="E1390" t="s">
        <v>458</v>
      </c>
      <c r="F1390" t="s">
        <v>211</v>
      </c>
    </row>
    <row r="1391" spans="1:6" x14ac:dyDescent="0.25">
      <c r="A1391" t="s">
        <v>2880</v>
      </c>
      <c r="B1391">
        <v>75216</v>
      </c>
      <c r="C1391" t="s">
        <v>2880</v>
      </c>
      <c r="D1391" t="s">
        <v>2881</v>
      </c>
      <c r="E1391" t="s">
        <v>458</v>
      </c>
      <c r="F1391" t="s">
        <v>211</v>
      </c>
    </row>
    <row r="1392" spans="1:6" x14ac:dyDescent="0.25">
      <c r="A1392" t="s">
        <v>2882</v>
      </c>
      <c r="B1392">
        <v>75221</v>
      </c>
      <c r="C1392" t="s">
        <v>2882</v>
      </c>
      <c r="D1392" t="s">
        <v>2883</v>
      </c>
      <c r="E1392" t="s">
        <v>458</v>
      </c>
      <c r="F1392" t="s">
        <v>211</v>
      </c>
    </row>
    <row r="1393" spans="1:6" x14ac:dyDescent="0.25">
      <c r="A1393" t="s">
        <v>2884</v>
      </c>
      <c r="B1393">
        <v>75226</v>
      </c>
      <c r="C1393" t="s">
        <v>2884</v>
      </c>
      <c r="D1393" t="s">
        <v>2885</v>
      </c>
      <c r="E1393" t="s">
        <v>458</v>
      </c>
      <c r="F1393" t="s">
        <v>211</v>
      </c>
    </row>
    <row r="1394" spans="1:6" x14ac:dyDescent="0.25">
      <c r="A1394" t="s">
        <v>2886</v>
      </c>
      <c r="B1394">
        <v>75231</v>
      </c>
      <c r="C1394" t="s">
        <v>2886</v>
      </c>
      <c r="D1394" t="s">
        <v>2887</v>
      </c>
      <c r="E1394" t="s">
        <v>458</v>
      </c>
      <c r="F1394" t="s">
        <v>211</v>
      </c>
    </row>
    <row r="1395" spans="1:6" x14ac:dyDescent="0.25">
      <c r="A1395" t="s">
        <v>2888</v>
      </c>
      <c r="B1395">
        <v>75236</v>
      </c>
      <c r="C1395" t="s">
        <v>2888</v>
      </c>
      <c r="D1395" t="s">
        <v>2889</v>
      </c>
      <c r="E1395" t="s">
        <v>458</v>
      </c>
      <c r="F1395" t="s">
        <v>211</v>
      </c>
    </row>
    <row r="1396" spans="1:6" x14ac:dyDescent="0.25">
      <c r="A1396" t="s">
        <v>2890</v>
      </c>
      <c r="B1396">
        <v>75241</v>
      </c>
      <c r="C1396" t="s">
        <v>2890</v>
      </c>
      <c r="D1396" t="s">
        <v>2891</v>
      </c>
      <c r="E1396" t="s">
        <v>458</v>
      </c>
      <c r="F1396" t="s">
        <v>211</v>
      </c>
    </row>
    <row r="1397" spans="1:6" x14ac:dyDescent="0.25">
      <c r="A1397" t="s">
        <v>2892</v>
      </c>
      <c r="B1397">
        <v>75246</v>
      </c>
      <c r="C1397" t="s">
        <v>2892</v>
      </c>
      <c r="D1397" t="s">
        <v>2893</v>
      </c>
      <c r="E1397" t="s">
        <v>458</v>
      </c>
      <c r="F1397" t="s">
        <v>211</v>
      </c>
    </row>
    <row r="1398" spans="1:6" x14ac:dyDescent="0.25">
      <c r="A1398" t="s">
        <v>2894</v>
      </c>
      <c r="B1398">
        <v>75251</v>
      </c>
      <c r="C1398" t="s">
        <v>2894</v>
      </c>
      <c r="D1398" t="s">
        <v>2895</v>
      </c>
      <c r="E1398" t="s">
        <v>458</v>
      </c>
      <c r="F1398" t="s">
        <v>211</v>
      </c>
    </row>
    <row r="1399" spans="1:6" x14ac:dyDescent="0.25">
      <c r="A1399" t="s">
        <v>2896</v>
      </c>
      <c r="B1399">
        <v>75256</v>
      </c>
      <c r="C1399" t="s">
        <v>2896</v>
      </c>
      <c r="D1399" t="s">
        <v>2897</v>
      </c>
      <c r="E1399" t="s">
        <v>458</v>
      </c>
      <c r="F1399" t="s">
        <v>211</v>
      </c>
    </row>
    <row r="1400" spans="1:6" x14ac:dyDescent="0.25">
      <c r="A1400" t="s">
        <v>2898</v>
      </c>
      <c r="B1400">
        <v>75261</v>
      </c>
      <c r="C1400" t="s">
        <v>2898</v>
      </c>
      <c r="D1400" t="s">
        <v>2899</v>
      </c>
      <c r="E1400" t="s">
        <v>458</v>
      </c>
      <c r="F1400" t="s">
        <v>211</v>
      </c>
    </row>
    <row r="1401" spans="1:6" x14ac:dyDescent="0.25">
      <c r="A1401" t="s">
        <v>2900</v>
      </c>
      <c r="B1401">
        <v>75266</v>
      </c>
      <c r="C1401" t="s">
        <v>2900</v>
      </c>
      <c r="D1401" t="s">
        <v>2901</v>
      </c>
      <c r="E1401" t="s">
        <v>458</v>
      </c>
      <c r="F1401" t="s">
        <v>211</v>
      </c>
    </row>
    <row r="1402" spans="1:6" x14ac:dyDescent="0.25">
      <c r="A1402" t="s">
        <v>2902</v>
      </c>
      <c r="B1402">
        <v>75271</v>
      </c>
      <c r="C1402" t="s">
        <v>2902</v>
      </c>
      <c r="D1402" t="s">
        <v>2903</v>
      </c>
      <c r="E1402" t="s">
        <v>458</v>
      </c>
      <c r="F1402" t="s">
        <v>211</v>
      </c>
    </row>
    <row r="1403" spans="1:6" x14ac:dyDescent="0.25">
      <c r="A1403" t="s">
        <v>2904</v>
      </c>
      <c r="B1403">
        <v>75276</v>
      </c>
      <c r="C1403" t="s">
        <v>2904</v>
      </c>
      <c r="D1403" t="s">
        <v>2899</v>
      </c>
      <c r="E1403" t="s">
        <v>458</v>
      </c>
      <c r="F1403" t="s">
        <v>211</v>
      </c>
    </row>
    <row r="1404" spans="1:6" x14ac:dyDescent="0.25">
      <c r="A1404" t="s">
        <v>2905</v>
      </c>
      <c r="B1404">
        <v>75281</v>
      </c>
      <c r="C1404" t="s">
        <v>2905</v>
      </c>
      <c r="D1404" t="s">
        <v>2906</v>
      </c>
      <c r="E1404" t="s">
        <v>458</v>
      </c>
      <c r="F1404" t="s">
        <v>211</v>
      </c>
    </row>
    <row r="1405" spans="1:6" x14ac:dyDescent="0.25">
      <c r="A1405" t="s">
        <v>2907</v>
      </c>
      <c r="B1405">
        <v>75286</v>
      </c>
      <c r="C1405" t="s">
        <v>2907</v>
      </c>
      <c r="D1405" t="s">
        <v>2908</v>
      </c>
      <c r="E1405" t="s">
        <v>458</v>
      </c>
      <c r="F1405" t="s">
        <v>211</v>
      </c>
    </row>
    <row r="1406" spans="1:6" x14ac:dyDescent="0.25">
      <c r="A1406" t="s">
        <v>2909</v>
      </c>
      <c r="B1406">
        <v>75291</v>
      </c>
      <c r="C1406" t="s">
        <v>2909</v>
      </c>
      <c r="D1406" t="s">
        <v>2897</v>
      </c>
      <c r="E1406" t="s">
        <v>458</v>
      </c>
      <c r="F1406" t="s">
        <v>211</v>
      </c>
    </row>
    <row r="1407" spans="1:6" x14ac:dyDescent="0.25">
      <c r="A1407" t="s">
        <v>2910</v>
      </c>
      <c r="B1407">
        <v>75296</v>
      </c>
      <c r="C1407" t="s">
        <v>2910</v>
      </c>
      <c r="D1407" t="s">
        <v>2911</v>
      </c>
      <c r="E1407" t="s">
        <v>458</v>
      </c>
      <c r="F1407" t="s">
        <v>211</v>
      </c>
    </row>
    <row r="1408" spans="1:6" x14ac:dyDescent="0.25">
      <c r="A1408" t="s">
        <v>2912</v>
      </c>
      <c r="B1408">
        <v>75301</v>
      </c>
      <c r="C1408" t="s">
        <v>2912</v>
      </c>
      <c r="D1408" t="s">
        <v>2913</v>
      </c>
      <c r="E1408" t="s">
        <v>458</v>
      </c>
      <c r="F1408" t="s">
        <v>211</v>
      </c>
    </row>
    <row r="1409" spans="1:6" x14ac:dyDescent="0.25">
      <c r="A1409" t="s">
        <v>2914</v>
      </c>
      <c r="B1409">
        <v>75306</v>
      </c>
      <c r="C1409" t="s">
        <v>2914</v>
      </c>
      <c r="D1409" t="s">
        <v>2915</v>
      </c>
      <c r="E1409" t="s">
        <v>458</v>
      </c>
      <c r="F1409" t="s">
        <v>211</v>
      </c>
    </row>
    <row r="1410" spans="1:6" x14ac:dyDescent="0.25">
      <c r="A1410" t="s">
        <v>2916</v>
      </c>
      <c r="B1410">
        <v>75311</v>
      </c>
      <c r="C1410" t="s">
        <v>2916</v>
      </c>
      <c r="D1410" t="s">
        <v>2917</v>
      </c>
      <c r="E1410" t="s">
        <v>458</v>
      </c>
      <c r="F1410" t="s">
        <v>211</v>
      </c>
    </row>
    <row r="1411" spans="1:6" x14ac:dyDescent="0.25">
      <c r="A1411" t="s">
        <v>2918</v>
      </c>
      <c r="B1411">
        <v>75316</v>
      </c>
      <c r="C1411" t="s">
        <v>2918</v>
      </c>
      <c r="D1411" t="s">
        <v>2919</v>
      </c>
      <c r="E1411" t="s">
        <v>458</v>
      </c>
      <c r="F1411" t="s">
        <v>211</v>
      </c>
    </row>
    <row r="1412" spans="1:6" x14ac:dyDescent="0.25">
      <c r="A1412" t="s">
        <v>2920</v>
      </c>
      <c r="B1412">
        <v>75321</v>
      </c>
      <c r="C1412" t="s">
        <v>2920</v>
      </c>
      <c r="D1412" t="s">
        <v>2921</v>
      </c>
      <c r="E1412" t="s">
        <v>458</v>
      </c>
      <c r="F1412" t="s">
        <v>211</v>
      </c>
    </row>
    <row r="1413" spans="1:6" x14ac:dyDescent="0.25">
      <c r="A1413" t="s">
        <v>2922</v>
      </c>
      <c r="B1413">
        <v>75326</v>
      </c>
      <c r="C1413" t="s">
        <v>2922</v>
      </c>
      <c r="D1413" t="s">
        <v>2923</v>
      </c>
      <c r="E1413" t="s">
        <v>458</v>
      </c>
      <c r="F1413" t="s">
        <v>211</v>
      </c>
    </row>
    <row r="1414" spans="1:6" x14ac:dyDescent="0.25">
      <c r="A1414" t="s">
        <v>2924</v>
      </c>
      <c r="B1414">
        <v>75331</v>
      </c>
      <c r="C1414" t="s">
        <v>2924</v>
      </c>
      <c r="D1414" t="s">
        <v>2925</v>
      </c>
      <c r="E1414" t="s">
        <v>458</v>
      </c>
      <c r="F1414" t="s">
        <v>211</v>
      </c>
    </row>
    <row r="1415" spans="1:6" x14ac:dyDescent="0.25">
      <c r="A1415" t="s">
        <v>2926</v>
      </c>
      <c r="B1415">
        <v>75336</v>
      </c>
      <c r="C1415" t="s">
        <v>2926</v>
      </c>
      <c r="D1415" t="s">
        <v>2927</v>
      </c>
      <c r="E1415" t="s">
        <v>458</v>
      </c>
      <c r="F1415" t="s">
        <v>211</v>
      </c>
    </row>
    <row r="1416" spans="1:6" x14ac:dyDescent="0.25">
      <c r="A1416" t="s">
        <v>2928</v>
      </c>
      <c r="B1416">
        <v>75341</v>
      </c>
      <c r="C1416" t="s">
        <v>2928</v>
      </c>
      <c r="D1416" t="s">
        <v>2929</v>
      </c>
      <c r="E1416" t="s">
        <v>458</v>
      </c>
      <c r="F1416" t="s">
        <v>211</v>
      </c>
    </row>
    <row r="1417" spans="1:6" x14ac:dyDescent="0.25">
      <c r="A1417" t="s">
        <v>2930</v>
      </c>
      <c r="B1417">
        <v>75346</v>
      </c>
      <c r="C1417" t="s">
        <v>2930</v>
      </c>
      <c r="D1417" t="s">
        <v>2931</v>
      </c>
      <c r="E1417" t="s">
        <v>458</v>
      </c>
      <c r="F1417" t="s">
        <v>211</v>
      </c>
    </row>
    <row r="1418" spans="1:6" x14ac:dyDescent="0.25">
      <c r="A1418" t="s">
        <v>2932</v>
      </c>
      <c r="B1418">
        <v>75351</v>
      </c>
      <c r="C1418" t="s">
        <v>2932</v>
      </c>
      <c r="D1418" t="s">
        <v>2933</v>
      </c>
      <c r="E1418" t="s">
        <v>458</v>
      </c>
      <c r="F1418" t="s">
        <v>211</v>
      </c>
    </row>
    <row r="1419" spans="1:6" x14ac:dyDescent="0.25">
      <c r="A1419" t="s">
        <v>2934</v>
      </c>
      <c r="B1419">
        <v>75356</v>
      </c>
      <c r="C1419" t="s">
        <v>2934</v>
      </c>
      <c r="D1419" t="s">
        <v>2935</v>
      </c>
      <c r="E1419" t="s">
        <v>458</v>
      </c>
      <c r="F1419" t="s">
        <v>211</v>
      </c>
    </row>
    <row r="1420" spans="1:6" x14ac:dyDescent="0.25">
      <c r="A1420" t="s">
        <v>2936</v>
      </c>
      <c r="B1420">
        <v>75361</v>
      </c>
      <c r="C1420" t="s">
        <v>2936</v>
      </c>
      <c r="D1420" t="s">
        <v>2937</v>
      </c>
      <c r="E1420" t="s">
        <v>458</v>
      </c>
      <c r="F1420" t="s">
        <v>211</v>
      </c>
    </row>
    <row r="1421" spans="1:6" x14ac:dyDescent="0.25">
      <c r="A1421" t="s">
        <v>2938</v>
      </c>
      <c r="B1421">
        <v>75366</v>
      </c>
      <c r="C1421" t="s">
        <v>2938</v>
      </c>
      <c r="D1421" t="s">
        <v>2939</v>
      </c>
      <c r="E1421" t="s">
        <v>458</v>
      </c>
      <c r="F1421" t="s">
        <v>211</v>
      </c>
    </row>
    <row r="1422" spans="1:6" x14ac:dyDescent="0.25">
      <c r="A1422" t="s">
        <v>2940</v>
      </c>
      <c r="B1422">
        <v>75371</v>
      </c>
      <c r="C1422" t="s">
        <v>2940</v>
      </c>
      <c r="D1422" t="s">
        <v>2941</v>
      </c>
      <c r="E1422" t="s">
        <v>458</v>
      </c>
      <c r="F1422" t="s">
        <v>211</v>
      </c>
    </row>
    <row r="1423" spans="1:6" x14ac:dyDescent="0.25">
      <c r="A1423" t="s">
        <v>2942</v>
      </c>
      <c r="B1423">
        <v>75376</v>
      </c>
      <c r="C1423" t="s">
        <v>2942</v>
      </c>
      <c r="D1423" t="s">
        <v>2943</v>
      </c>
      <c r="E1423" t="s">
        <v>458</v>
      </c>
      <c r="F1423" t="s">
        <v>211</v>
      </c>
    </row>
    <row r="1424" spans="1:6" x14ac:dyDescent="0.25">
      <c r="A1424" t="s">
        <v>2944</v>
      </c>
      <c r="B1424">
        <v>75381</v>
      </c>
      <c r="C1424" t="s">
        <v>2944</v>
      </c>
      <c r="D1424" t="s">
        <v>2945</v>
      </c>
      <c r="E1424" t="s">
        <v>458</v>
      </c>
      <c r="F1424" t="s">
        <v>211</v>
      </c>
    </row>
    <row r="1425" spans="1:6" x14ac:dyDescent="0.25">
      <c r="A1425" t="s">
        <v>2946</v>
      </c>
      <c r="B1425">
        <v>75386</v>
      </c>
      <c r="C1425" t="s">
        <v>2946</v>
      </c>
      <c r="D1425" t="s">
        <v>2945</v>
      </c>
      <c r="E1425" t="s">
        <v>458</v>
      </c>
      <c r="F1425" t="s">
        <v>211</v>
      </c>
    </row>
    <row r="1426" spans="1:6" x14ac:dyDescent="0.25">
      <c r="A1426" t="s">
        <v>2947</v>
      </c>
      <c r="B1426">
        <v>75391</v>
      </c>
      <c r="C1426" t="s">
        <v>2947</v>
      </c>
      <c r="D1426" t="s">
        <v>2948</v>
      </c>
      <c r="E1426" t="s">
        <v>458</v>
      </c>
      <c r="F1426" t="s">
        <v>211</v>
      </c>
    </row>
    <row r="1427" spans="1:6" x14ac:dyDescent="0.25">
      <c r="A1427" t="s">
        <v>2949</v>
      </c>
      <c r="B1427">
        <v>75396</v>
      </c>
      <c r="C1427" t="s">
        <v>2949</v>
      </c>
      <c r="D1427" t="s">
        <v>2948</v>
      </c>
      <c r="E1427" t="s">
        <v>458</v>
      </c>
      <c r="F1427" t="s">
        <v>211</v>
      </c>
    </row>
    <row r="1428" spans="1:6" x14ac:dyDescent="0.25">
      <c r="A1428" t="s">
        <v>2950</v>
      </c>
      <c r="B1428">
        <v>75401</v>
      </c>
      <c r="C1428" t="s">
        <v>2950</v>
      </c>
      <c r="D1428" t="s">
        <v>2951</v>
      </c>
      <c r="E1428" t="s">
        <v>458</v>
      </c>
      <c r="F1428" t="s">
        <v>211</v>
      </c>
    </row>
    <row r="1429" spans="1:6" x14ac:dyDescent="0.25">
      <c r="A1429" t="s">
        <v>2952</v>
      </c>
      <c r="B1429">
        <v>75406</v>
      </c>
      <c r="C1429" t="s">
        <v>2952</v>
      </c>
      <c r="D1429" t="s">
        <v>2951</v>
      </c>
      <c r="E1429" t="s">
        <v>458</v>
      </c>
      <c r="F1429" t="s">
        <v>211</v>
      </c>
    </row>
    <row r="1430" spans="1:6" x14ac:dyDescent="0.25">
      <c r="A1430" t="s">
        <v>2953</v>
      </c>
      <c r="B1430">
        <v>75411</v>
      </c>
      <c r="C1430" t="s">
        <v>2953</v>
      </c>
      <c r="D1430" t="s">
        <v>2954</v>
      </c>
      <c r="E1430" t="s">
        <v>458</v>
      </c>
      <c r="F1430" t="s">
        <v>211</v>
      </c>
    </row>
    <row r="1431" spans="1:6" x14ac:dyDescent="0.25">
      <c r="A1431" t="s">
        <v>2955</v>
      </c>
      <c r="B1431">
        <v>75416</v>
      </c>
      <c r="C1431" t="s">
        <v>2955</v>
      </c>
      <c r="D1431" t="s">
        <v>2956</v>
      </c>
      <c r="E1431" t="s">
        <v>458</v>
      </c>
      <c r="F1431" t="s">
        <v>211</v>
      </c>
    </row>
    <row r="1432" spans="1:6" x14ac:dyDescent="0.25">
      <c r="A1432" t="s">
        <v>2957</v>
      </c>
      <c r="B1432">
        <v>75421</v>
      </c>
      <c r="C1432" t="s">
        <v>2957</v>
      </c>
      <c r="D1432" t="s">
        <v>2958</v>
      </c>
      <c r="E1432" t="s">
        <v>458</v>
      </c>
      <c r="F1432" t="s">
        <v>211</v>
      </c>
    </row>
    <row r="1433" spans="1:6" x14ac:dyDescent="0.25">
      <c r="A1433" t="s">
        <v>2959</v>
      </c>
      <c r="B1433">
        <v>75426</v>
      </c>
      <c r="C1433" t="s">
        <v>2959</v>
      </c>
      <c r="D1433" t="s">
        <v>2960</v>
      </c>
      <c r="E1433" t="s">
        <v>458</v>
      </c>
      <c r="F1433" t="s">
        <v>211</v>
      </c>
    </row>
    <row r="1434" spans="1:6" x14ac:dyDescent="0.25">
      <c r="A1434" t="s">
        <v>2961</v>
      </c>
      <c r="B1434">
        <v>75431</v>
      </c>
      <c r="C1434" t="s">
        <v>2961</v>
      </c>
      <c r="D1434" t="s">
        <v>2962</v>
      </c>
      <c r="E1434" t="s">
        <v>458</v>
      </c>
      <c r="F1434" t="s">
        <v>211</v>
      </c>
    </row>
    <row r="1435" spans="1:6" x14ac:dyDescent="0.25">
      <c r="A1435" t="s">
        <v>2963</v>
      </c>
      <c r="B1435">
        <v>75436</v>
      </c>
      <c r="C1435" t="s">
        <v>2963</v>
      </c>
      <c r="D1435" t="s">
        <v>2964</v>
      </c>
      <c r="E1435" t="s">
        <v>458</v>
      </c>
      <c r="F1435" t="s">
        <v>211</v>
      </c>
    </row>
    <row r="1436" spans="1:6" x14ac:dyDescent="0.25">
      <c r="A1436" t="s">
        <v>2965</v>
      </c>
      <c r="B1436">
        <v>75441</v>
      </c>
      <c r="C1436" t="s">
        <v>2965</v>
      </c>
      <c r="D1436" t="s">
        <v>2966</v>
      </c>
      <c r="E1436" t="s">
        <v>458</v>
      </c>
      <c r="F1436" t="s">
        <v>211</v>
      </c>
    </row>
    <row r="1437" spans="1:6" x14ac:dyDescent="0.25">
      <c r="A1437" t="s">
        <v>2967</v>
      </c>
      <c r="B1437">
        <v>75446</v>
      </c>
      <c r="C1437" t="s">
        <v>2967</v>
      </c>
      <c r="D1437" t="s">
        <v>2968</v>
      </c>
      <c r="E1437" t="s">
        <v>458</v>
      </c>
      <c r="F1437" t="s">
        <v>211</v>
      </c>
    </row>
    <row r="1438" spans="1:6" x14ac:dyDescent="0.25">
      <c r="A1438" t="s">
        <v>2969</v>
      </c>
      <c r="B1438">
        <v>75451</v>
      </c>
      <c r="C1438" t="s">
        <v>2969</v>
      </c>
      <c r="D1438" t="s">
        <v>2970</v>
      </c>
      <c r="E1438" t="s">
        <v>458</v>
      </c>
      <c r="F1438" t="s">
        <v>211</v>
      </c>
    </row>
    <row r="1439" spans="1:6" x14ac:dyDescent="0.25">
      <c r="A1439" t="s">
        <v>2971</v>
      </c>
      <c r="B1439">
        <v>75456</v>
      </c>
      <c r="C1439" t="s">
        <v>2971</v>
      </c>
      <c r="D1439" t="s">
        <v>2972</v>
      </c>
      <c r="E1439" t="s">
        <v>458</v>
      </c>
      <c r="F1439" t="s">
        <v>211</v>
      </c>
    </row>
    <row r="1440" spans="1:6" x14ac:dyDescent="0.25">
      <c r="A1440" t="s">
        <v>2973</v>
      </c>
      <c r="B1440">
        <v>75461</v>
      </c>
      <c r="C1440" t="s">
        <v>2973</v>
      </c>
      <c r="D1440" t="s">
        <v>2974</v>
      </c>
      <c r="E1440" t="s">
        <v>458</v>
      </c>
      <c r="F1440" t="s">
        <v>211</v>
      </c>
    </row>
    <row r="1441" spans="1:6" x14ac:dyDescent="0.25">
      <c r="A1441" t="s">
        <v>2975</v>
      </c>
      <c r="B1441">
        <v>75466</v>
      </c>
      <c r="C1441" t="s">
        <v>2975</v>
      </c>
      <c r="D1441" t="s">
        <v>2976</v>
      </c>
      <c r="E1441" t="s">
        <v>458</v>
      </c>
      <c r="F1441" t="s">
        <v>211</v>
      </c>
    </row>
    <row r="1442" spans="1:6" x14ac:dyDescent="0.25">
      <c r="A1442" t="s">
        <v>2977</v>
      </c>
      <c r="B1442">
        <v>75471</v>
      </c>
      <c r="C1442" t="s">
        <v>2977</v>
      </c>
      <c r="D1442" t="s">
        <v>2978</v>
      </c>
      <c r="E1442" t="s">
        <v>458</v>
      </c>
      <c r="F1442" t="s">
        <v>211</v>
      </c>
    </row>
    <row r="1443" spans="1:6" x14ac:dyDescent="0.25">
      <c r="A1443" t="s">
        <v>2979</v>
      </c>
      <c r="B1443">
        <v>75476</v>
      </c>
      <c r="C1443" t="s">
        <v>2979</v>
      </c>
      <c r="D1443" t="s">
        <v>2978</v>
      </c>
      <c r="E1443" t="s">
        <v>458</v>
      </c>
      <c r="F1443" t="s">
        <v>211</v>
      </c>
    </row>
    <row r="1444" spans="1:6" x14ac:dyDescent="0.25">
      <c r="A1444" t="s">
        <v>2980</v>
      </c>
      <c r="B1444">
        <v>75481</v>
      </c>
      <c r="C1444" t="s">
        <v>2980</v>
      </c>
      <c r="D1444" t="s">
        <v>2981</v>
      </c>
      <c r="E1444" t="s">
        <v>458</v>
      </c>
      <c r="F1444" t="s">
        <v>211</v>
      </c>
    </row>
    <row r="1445" spans="1:6" x14ac:dyDescent="0.25">
      <c r="A1445" t="s">
        <v>2982</v>
      </c>
      <c r="B1445">
        <v>75486</v>
      </c>
      <c r="C1445" t="s">
        <v>2982</v>
      </c>
      <c r="D1445" t="s">
        <v>2983</v>
      </c>
      <c r="E1445" t="s">
        <v>458</v>
      </c>
      <c r="F1445" t="s">
        <v>211</v>
      </c>
    </row>
    <row r="1446" spans="1:6" x14ac:dyDescent="0.25">
      <c r="A1446" t="s">
        <v>2984</v>
      </c>
      <c r="B1446">
        <v>75491</v>
      </c>
      <c r="C1446" t="s">
        <v>2984</v>
      </c>
      <c r="D1446" t="s">
        <v>2985</v>
      </c>
      <c r="E1446" t="s">
        <v>458</v>
      </c>
      <c r="F1446" t="s">
        <v>211</v>
      </c>
    </row>
    <row r="1447" spans="1:6" x14ac:dyDescent="0.25">
      <c r="A1447" t="s">
        <v>2986</v>
      </c>
      <c r="B1447">
        <v>75496</v>
      </c>
      <c r="C1447" t="s">
        <v>2986</v>
      </c>
      <c r="D1447" t="s">
        <v>2987</v>
      </c>
      <c r="E1447" t="s">
        <v>458</v>
      </c>
      <c r="F1447" t="s">
        <v>211</v>
      </c>
    </row>
    <row r="1448" spans="1:6" x14ac:dyDescent="0.25">
      <c r="A1448" t="s">
        <v>2988</v>
      </c>
      <c r="B1448">
        <v>75501</v>
      </c>
      <c r="C1448" t="s">
        <v>2988</v>
      </c>
      <c r="D1448" t="s">
        <v>2989</v>
      </c>
      <c r="E1448" t="s">
        <v>458</v>
      </c>
      <c r="F1448" t="s">
        <v>211</v>
      </c>
    </row>
    <row r="1449" spans="1:6" x14ac:dyDescent="0.25">
      <c r="A1449" t="s">
        <v>2990</v>
      </c>
      <c r="B1449">
        <v>75506</v>
      </c>
      <c r="C1449" t="s">
        <v>2990</v>
      </c>
      <c r="D1449" t="s">
        <v>2991</v>
      </c>
      <c r="E1449" t="s">
        <v>458</v>
      </c>
      <c r="F1449" t="s">
        <v>211</v>
      </c>
    </row>
    <row r="1450" spans="1:6" x14ac:dyDescent="0.25">
      <c r="A1450" t="s">
        <v>2992</v>
      </c>
      <c r="B1450">
        <v>75511</v>
      </c>
      <c r="C1450" t="s">
        <v>2992</v>
      </c>
      <c r="D1450" t="s">
        <v>2993</v>
      </c>
      <c r="E1450" t="s">
        <v>458</v>
      </c>
      <c r="F1450" t="s">
        <v>211</v>
      </c>
    </row>
    <row r="1451" spans="1:6" x14ac:dyDescent="0.25">
      <c r="A1451" t="s">
        <v>2994</v>
      </c>
      <c r="B1451">
        <v>75516</v>
      </c>
      <c r="C1451" t="s">
        <v>2994</v>
      </c>
      <c r="D1451" t="s">
        <v>2995</v>
      </c>
      <c r="E1451" t="s">
        <v>458</v>
      </c>
      <c r="F1451" t="s">
        <v>211</v>
      </c>
    </row>
    <row r="1452" spans="1:6" x14ac:dyDescent="0.25">
      <c r="A1452" t="s">
        <v>2996</v>
      </c>
      <c r="B1452">
        <v>75521</v>
      </c>
      <c r="C1452" t="s">
        <v>2996</v>
      </c>
      <c r="D1452" t="s">
        <v>2997</v>
      </c>
      <c r="E1452" t="s">
        <v>458</v>
      </c>
      <c r="F1452" t="s">
        <v>211</v>
      </c>
    </row>
    <row r="1453" spans="1:6" x14ac:dyDescent="0.25">
      <c r="A1453" t="s">
        <v>2998</v>
      </c>
      <c r="B1453">
        <v>75526</v>
      </c>
      <c r="C1453" t="s">
        <v>2998</v>
      </c>
      <c r="D1453" t="s">
        <v>2999</v>
      </c>
      <c r="E1453" t="s">
        <v>458</v>
      </c>
      <c r="F1453" t="s">
        <v>211</v>
      </c>
    </row>
    <row r="1454" spans="1:6" x14ac:dyDescent="0.25">
      <c r="A1454" t="s">
        <v>3000</v>
      </c>
      <c r="B1454">
        <v>75531</v>
      </c>
      <c r="C1454" t="s">
        <v>3000</v>
      </c>
      <c r="D1454" t="s">
        <v>3001</v>
      </c>
      <c r="E1454" t="s">
        <v>458</v>
      </c>
      <c r="F1454" t="s">
        <v>211</v>
      </c>
    </row>
    <row r="1455" spans="1:6" x14ac:dyDescent="0.25">
      <c r="A1455" t="s">
        <v>3002</v>
      </c>
      <c r="B1455">
        <v>75536</v>
      </c>
      <c r="C1455" t="s">
        <v>3002</v>
      </c>
      <c r="D1455" t="s">
        <v>3003</v>
      </c>
      <c r="E1455" t="s">
        <v>458</v>
      </c>
      <c r="F1455" t="s">
        <v>211</v>
      </c>
    </row>
    <row r="1456" spans="1:6" x14ac:dyDescent="0.25">
      <c r="A1456" t="s">
        <v>3004</v>
      </c>
      <c r="B1456">
        <v>75546</v>
      </c>
      <c r="C1456" t="s">
        <v>3004</v>
      </c>
      <c r="D1456" t="s">
        <v>3005</v>
      </c>
      <c r="E1456" t="s">
        <v>458</v>
      </c>
      <c r="F1456" t="s">
        <v>211</v>
      </c>
    </row>
    <row r="1457" spans="1:6" x14ac:dyDescent="0.25">
      <c r="A1457" t="s">
        <v>3006</v>
      </c>
      <c r="B1457">
        <v>75551</v>
      </c>
      <c r="C1457" t="s">
        <v>3006</v>
      </c>
      <c r="D1457" t="s">
        <v>3007</v>
      </c>
      <c r="E1457" t="s">
        <v>458</v>
      </c>
      <c r="F1457" t="s">
        <v>211</v>
      </c>
    </row>
    <row r="1458" spans="1:6" x14ac:dyDescent="0.25">
      <c r="A1458" t="s">
        <v>3008</v>
      </c>
      <c r="B1458">
        <v>75556</v>
      </c>
      <c r="C1458" t="s">
        <v>3008</v>
      </c>
      <c r="D1458" t="s">
        <v>3009</v>
      </c>
      <c r="E1458" t="s">
        <v>458</v>
      </c>
      <c r="F1458" t="s">
        <v>211</v>
      </c>
    </row>
    <row r="1459" spans="1:6" x14ac:dyDescent="0.25">
      <c r="A1459" t="s">
        <v>3010</v>
      </c>
      <c r="B1459">
        <v>75561</v>
      </c>
      <c r="C1459" t="s">
        <v>3010</v>
      </c>
      <c r="D1459" t="s">
        <v>3011</v>
      </c>
      <c r="E1459" t="s">
        <v>458</v>
      </c>
      <c r="F1459" t="s">
        <v>211</v>
      </c>
    </row>
    <row r="1460" spans="1:6" x14ac:dyDescent="0.25">
      <c r="A1460" t="s">
        <v>3012</v>
      </c>
      <c r="B1460">
        <v>75566</v>
      </c>
      <c r="C1460" t="s">
        <v>3012</v>
      </c>
      <c r="D1460" t="s">
        <v>3013</v>
      </c>
      <c r="E1460" t="s">
        <v>458</v>
      </c>
      <c r="F1460" t="s">
        <v>211</v>
      </c>
    </row>
    <row r="1461" spans="1:6" x14ac:dyDescent="0.25">
      <c r="A1461" t="s">
        <v>3014</v>
      </c>
      <c r="B1461">
        <v>75571</v>
      </c>
      <c r="C1461" t="s">
        <v>3014</v>
      </c>
      <c r="D1461" t="s">
        <v>3015</v>
      </c>
      <c r="E1461" t="s">
        <v>458</v>
      </c>
      <c r="F1461" t="s">
        <v>211</v>
      </c>
    </row>
    <row r="1462" spans="1:6" x14ac:dyDescent="0.25">
      <c r="A1462" t="s">
        <v>3016</v>
      </c>
      <c r="B1462">
        <v>75576</v>
      </c>
      <c r="C1462" t="s">
        <v>3016</v>
      </c>
      <c r="D1462" t="s">
        <v>3017</v>
      </c>
      <c r="E1462" t="s">
        <v>458</v>
      </c>
      <c r="F1462" t="s">
        <v>211</v>
      </c>
    </row>
    <row r="1463" spans="1:6" x14ac:dyDescent="0.25">
      <c r="A1463" t="s">
        <v>3018</v>
      </c>
      <c r="B1463">
        <v>75581</v>
      </c>
      <c r="C1463" t="s">
        <v>3018</v>
      </c>
      <c r="D1463" t="s">
        <v>3019</v>
      </c>
      <c r="E1463" t="s">
        <v>458</v>
      </c>
      <c r="F1463" t="s">
        <v>211</v>
      </c>
    </row>
    <row r="1464" spans="1:6" x14ac:dyDescent="0.25">
      <c r="A1464" t="s">
        <v>3020</v>
      </c>
      <c r="B1464">
        <v>75586</v>
      </c>
      <c r="C1464" t="s">
        <v>3020</v>
      </c>
      <c r="D1464" t="s">
        <v>3019</v>
      </c>
      <c r="E1464" t="s">
        <v>458</v>
      </c>
      <c r="F1464" t="s">
        <v>211</v>
      </c>
    </row>
    <row r="1465" spans="1:6" x14ac:dyDescent="0.25">
      <c r="A1465" t="s">
        <v>3021</v>
      </c>
      <c r="B1465">
        <v>75591</v>
      </c>
      <c r="C1465" t="s">
        <v>3021</v>
      </c>
      <c r="D1465" t="s">
        <v>3019</v>
      </c>
      <c r="E1465" t="s">
        <v>458</v>
      </c>
      <c r="F1465" t="s">
        <v>211</v>
      </c>
    </row>
    <row r="1466" spans="1:6" x14ac:dyDescent="0.25">
      <c r="A1466" t="s">
        <v>3022</v>
      </c>
      <c r="B1466">
        <v>75596</v>
      </c>
      <c r="C1466" t="s">
        <v>3022</v>
      </c>
      <c r="D1466" t="s">
        <v>3023</v>
      </c>
      <c r="E1466" t="s">
        <v>458</v>
      </c>
      <c r="F1466" t="s">
        <v>211</v>
      </c>
    </row>
    <row r="1467" spans="1:6" x14ac:dyDescent="0.25">
      <c r="A1467" t="s">
        <v>3024</v>
      </c>
      <c r="B1467">
        <v>75601</v>
      </c>
      <c r="C1467" t="s">
        <v>3024</v>
      </c>
      <c r="D1467" t="s">
        <v>3025</v>
      </c>
      <c r="E1467" t="s">
        <v>458</v>
      </c>
      <c r="F1467" t="s">
        <v>211</v>
      </c>
    </row>
    <row r="1468" spans="1:6" x14ac:dyDescent="0.25">
      <c r="A1468" t="s">
        <v>3026</v>
      </c>
      <c r="B1468">
        <v>75606</v>
      </c>
      <c r="C1468" t="s">
        <v>3026</v>
      </c>
      <c r="D1468" t="s">
        <v>3027</v>
      </c>
      <c r="E1468" t="s">
        <v>458</v>
      </c>
      <c r="F1468" t="s">
        <v>211</v>
      </c>
    </row>
    <row r="1469" spans="1:6" x14ac:dyDescent="0.25">
      <c r="A1469" t="s">
        <v>3028</v>
      </c>
      <c r="B1469">
        <v>75611</v>
      </c>
      <c r="C1469" t="s">
        <v>3028</v>
      </c>
      <c r="D1469" t="s">
        <v>3029</v>
      </c>
      <c r="E1469" t="s">
        <v>458</v>
      </c>
      <c r="F1469" t="s">
        <v>211</v>
      </c>
    </row>
    <row r="1470" spans="1:6" x14ac:dyDescent="0.25">
      <c r="A1470" t="s">
        <v>3030</v>
      </c>
      <c r="B1470">
        <v>75616</v>
      </c>
      <c r="C1470" t="s">
        <v>3030</v>
      </c>
      <c r="D1470" t="s">
        <v>3031</v>
      </c>
      <c r="E1470" t="s">
        <v>458</v>
      </c>
      <c r="F1470" t="s">
        <v>211</v>
      </c>
    </row>
    <row r="1471" spans="1:6" x14ac:dyDescent="0.25">
      <c r="A1471" t="s">
        <v>3032</v>
      </c>
      <c r="B1471">
        <v>75621</v>
      </c>
      <c r="C1471" t="s">
        <v>3032</v>
      </c>
      <c r="D1471" t="s">
        <v>3033</v>
      </c>
      <c r="E1471" t="s">
        <v>458</v>
      </c>
      <c r="F1471" t="s">
        <v>211</v>
      </c>
    </row>
    <row r="1472" spans="1:6" x14ac:dyDescent="0.25">
      <c r="A1472" t="s">
        <v>3034</v>
      </c>
      <c r="B1472">
        <v>75626</v>
      </c>
      <c r="C1472" t="s">
        <v>3034</v>
      </c>
      <c r="D1472" t="s">
        <v>3035</v>
      </c>
      <c r="E1472" t="s">
        <v>458</v>
      </c>
      <c r="F1472" t="s">
        <v>211</v>
      </c>
    </row>
    <row r="1473" spans="1:6" x14ac:dyDescent="0.25">
      <c r="A1473" t="s">
        <v>3036</v>
      </c>
      <c r="B1473">
        <v>75631</v>
      </c>
      <c r="C1473" t="s">
        <v>3036</v>
      </c>
      <c r="D1473" t="s">
        <v>3037</v>
      </c>
      <c r="E1473" t="s">
        <v>458</v>
      </c>
      <c r="F1473" t="s">
        <v>211</v>
      </c>
    </row>
    <row r="1474" spans="1:6" x14ac:dyDescent="0.25">
      <c r="A1474" t="s">
        <v>3038</v>
      </c>
      <c r="B1474">
        <v>75636</v>
      </c>
      <c r="C1474" t="s">
        <v>3038</v>
      </c>
      <c r="D1474" t="s">
        <v>3039</v>
      </c>
      <c r="E1474" t="s">
        <v>458</v>
      </c>
      <c r="F1474" t="s">
        <v>211</v>
      </c>
    </row>
    <row r="1475" spans="1:6" x14ac:dyDescent="0.25">
      <c r="A1475" t="s">
        <v>3040</v>
      </c>
      <c r="B1475">
        <v>75641</v>
      </c>
      <c r="C1475" t="s">
        <v>3040</v>
      </c>
      <c r="D1475" t="s">
        <v>3041</v>
      </c>
      <c r="E1475" t="s">
        <v>458</v>
      </c>
      <c r="F1475" t="s">
        <v>211</v>
      </c>
    </row>
    <row r="1476" spans="1:6" x14ac:dyDescent="0.25">
      <c r="A1476" t="s">
        <v>3042</v>
      </c>
      <c r="B1476">
        <v>75646</v>
      </c>
      <c r="C1476" t="s">
        <v>3042</v>
      </c>
      <c r="D1476" t="s">
        <v>3043</v>
      </c>
      <c r="E1476" t="s">
        <v>458</v>
      </c>
      <c r="F1476" t="s">
        <v>211</v>
      </c>
    </row>
    <row r="1477" spans="1:6" x14ac:dyDescent="0.25">
      <c r="A1477" t="s">
        <v>3044</v>
      </c>
      <c r="B1477">
        <v>75651</v>
      </c>
      <c r="C1477" t="s">
        <v>3044</v>
      </c>
      <c r="D1477" t="s">
        <v>3045</v>
      </c>
      <c r="E1477" t="s">
        <v>458</v>
      </c>
      <c r="F1477" t="s">
        <v>211</v>
      </c>
    </row>
    <row r="1478" spans="1:6" x14ac:dyDescent="0.25">
      <c r="A1478" t="s">
        <v>3046</v>
      </c>
      <c r="B1478">
        <v>75656</v>
      </c>
      <c r="C1478" t="s">
        <v>3046</v>
      </c>
      <c r="D1478" t="s">
        <v>3047</v>
      </c>
      <c r="E1478" t="s">
        <v>458</v>
      </c>
      <c r="F1478" t="s">
        <v>211</v>
      </c>
    </row>
    <row r="1479" spans="1:6" x14ac:dyDescent="0.25">
      <c r="A1479" t="s">
        <v>3048</v>
      </c>
      <c r="B1479">
        <v>75661</v>
      </c>
      <c r="C1479" t="s">
        <v>3048</v>
      </c>
      <c r="D1479" t="s">
        <v>3049</v>
      </c>
      <c r="E1479" t="s">
        <v>458</v>
      </c>
      <c r="F1479" t="s">
        <v>211</v>
      </c>
    </row>
    <row r="1480" spans="1:6" x14ac:dyDescent="0.25">
      <c r="A1480" t="s">
        <v>3050</v>
      </c>
      <c r="B1480">
        <v>75666</v>
      </c>
      <c r="C1480" t="s">
        <v>3050</v>
      </c>
      <c r="D1480" t="s">
        <v>3051</v>
      </c>
      <c r="E1480" t="s">
        <v>458</v>
      </c>
      <c r="F1480" t="s">
        <v>211</v>
      </c>
    </row>
    <row r="1481" spans="1:6" x14ac:dyDescent="0.25">
      <c r="A1481" t="s">
        <v>3052</v>
      </c>
      <c r="B1481">
        <v>75671</v>
      </c>
      <c r="C1481" t="s">
        <v>3052</v>
      </c>
      <c r="D1481" t="s">
        <v>3053</v>
      </c>
      <c r="E1481" t="s">
        <v>458</v>
      </c>
      <c r="F1481" t="s">
        <v>211</v>
      </c>
    </row>
    <row r="1482" spans="1:6" x14ac:dyDescent="0.25">
      <c r="A1482" t="s">
        <v>3054</v>
      </c>
      <c r="B1482">
        <v>75676</v>
      </c>
      <c r="C1482" t="s">
        <v>3054</v>
      </c>
      <c r="D1482" t="s">
        <v>3055</v>
      </c>
      <c r="E1482" t="s">
        <v>458</v>
      </c>
      <c r="F1482" t="s">
        <v>211</v>
      </c>
    </row>
    <row r="1483" spans="1:6" x14ac:dyDescent="0.25">
      <c r="A1483" t="s">
        <v>3056</v>
      </c>
      <c r="B1483">
        <v>75681</v>
      </c>
      <c r="C1483" t="s">
        <v>3056</v>
      </c>
      <c r="D1483" t="s">
        <v>3057</v>
      </c>
      <c r="E1483" t="s">
        <v>458</v>
      </c>
      <c r="F1483" t="s">
        <v>211</v>
      </c>
    </row>
    <row r="1484" spans="1:6" x14ac:dyDescent="0.25">
      <c r="A1484" t="s">
        <v>3058</v>
      </c>
      <c r="B1484">
        <v>75686</v>
      </c>
      <c r="C1484" t="s">
        <v>3058</v>
      </c>
      <c r="D1484" t="s">
        <v>3059</v>
      </c>
      <c r="E1484" t="s">
        <v>458</v>
      </c>
      <c r="F1484" t="s">
        <v>211</v>
      </c>
    </row>
    <row r="1485" spans="1:6" x14ac:dyDescent="0.25">
      <c r="A1485" t="s">
        <v>3060</v>
      </c>
      <c r="B1485">
        <v>75691</v>
      </c>
      <c r="C1485" t="s">
        <v>3060</v>
      </c>
      <c r="D1485" t="s">
        <v>3059</v>
      </c>
      <c r="E1485" t="s">
        <v>458</v>
      </c>
      <c r="F1485" t="s">
        <v>211</v>
      </c>
    </row>
    <row r="1486" spans="1:6" x14ac:dyDescent="0.25">
      <c r="A1486" t="s">
        <v>3061</v>
      </c>
      <c r="B1486">
        <v>75696</v>
      </c>
      <c r="C1486" t="s">
        <v>3061</v>
      </c>
      <c r="D1486" t="s">
        <v>3062</v>
      </c>
      <c r="E1486" t="s">
        <v>458</v>
      </c>
      <c r="F1486" t="s">
        <v>211</v>
      </c>
    </row>
    <row r="1487" spans="1:6" x14ac:dyDescent="0.25">
      <c r="A1487" t="s">
        <v>3063</v>
      </c>
      <c r="B1487">
        <v>75701</v>
      </c>
      <c r="C1487" t="s">
        <v>3063</v>
      </c>
      <c r="D1487" t="s">
        <v>3064</v>
      </c>
      <c r="E1487" t="s">
        <v>458</v>
      </c>
      <c r="F1487" t="s">
        <v>211</v>
      </c>
    </row>
    <row r="1488" spans="1:6" x14ac:dyDescent="0.25">
      <c r="A1488" t="s">
        <v>3065</v>
      </c>
      <c r="B1488">
        <v>75706</v>
      </c>
      <c r="C1488" t="s">
        <v>3065</v>
      </c>
      <c r="D1488" t="s">
        <v>3066</v>
      </c>
      <c r="E1488" t="s">
        <v>458</v>
      </c>
      <c r="F1488" t="s">
        <v>211</v>
      </c>
    </row>
    <row r="1489" spans="1:6" x14ac:dyDescent="0.25">
      <c r="A1489" t="s">
        <v>3067</v>
      </c>
      <c r="B1489">
        <v>75711</v>
      </c>
      <c r="C1489" t="s">
        <v>3067</v>
      </c>
      <c r="D1489" t="s">
        <v>3068</v>
      </c>
      <c r="E1489" t="s">
        <v>458</v>
      </c>
      <c r="F1489" t="s">
        <v>211</v>
      </c>
    </row>
    <row r="1490" spans="1:6" x14ac:dyDescent="0.25">
      <c r="A1490" t="s">
        <v>3069</v>
      </c>
      <c r="B1490">
        <v>75716</v>
      </c>
      <c r="C1490" t="s">
        <v>3069</v>
      </c>
      <c r="D1490" t="s">
        <v>3070</v>
      </c>
      <c r="E1490" t="s">
        <v>458</v>
      </c>
      <c r="F1490" t="s">
        <v>211</v>
      </c>
    </row>
    <row r="1491" spans="1:6" x14ac:dyDescent="0.25">
      <c r="A1491" t="s">
        <v>3071</v>
      </c>
      <c r="B1491">
        <v>75721</v>
      </c>
      <c r="C1491" t="s">
        <v>3071</v>
      </c>
      <c r="D1491" t="s">
        <v>3057</v>
      </c>
      <c r="E1491" t="s">
        <v>458</v>
      </c>
      <c r="F1491" t="s">
        <v>211</v>
      </c>
    </row>
    <row r="1492" spans="1:6" x14ac:dyDescent="0.25">
      <c r="A1492" t="s">
        <v>3072</v>
      </c>
      <c r="B1492">
        <v>75726</v>
      </c>
      <c r="C1492" t="s">
        <v>3072</v>
      </c>
      <c r="D1492" t="s">
        <v>3057</v>
      </c>
      <c r="E1492" t="s">
        <v>458</v>
      </c>
      <c r="F1492" t="s">
        <v>211</v>
      </c>
    </row>
    <row r="1493" spans="1:6" x14ac:dyDescent="0.25">
      <c r="A1493" t="s">
        <v>3073</v>
      </c>
      <c r="B1493">
        <v>75731</v>
      </c>
      <c r="C1493" t="s">
        <v>3073</v>
      </c>
      <c r="D1493" t="s">
        <v>3059</v>
      </c>
      <c r="E1493" t="s">
        <v>458</v>
      </c>
      <c r="F1493" t="s">
        <v>211</v>
      </c>
    </row>
    <row r="1494" spans="1:6" x14ac:dyDescent="0.25">
      <c r="A1494" t="s">
        <v>3074</v>
      </c>
      <c r="B1494">
        <v>75736</v>
      </c>
      <c r="C1494" t="s">
        <v>3074</v>
      </c>
      <c r="D1494" t="s">
        <v>3059</v>
      </c>
      <c r="E1494" t="s">
        <v>458</v>
      </c>
      <c r="F1494" t="s">
        <v>211</v>
      </c>
    </row>
    <row r="1495" spans="1:6" x14ac:dyDescent="0.25">
      <c r="A1495" t="s">
        <v>3075</v>
      </c>
      <c r="B1495">
        <v>75741</v>
      </c>
      <c r="C1495" t="s">
        <v>3075</v>
      </c>
      <c r="D1495" t="s">
        <v>3076</v>
      </c>
      <c r="E1495" t="s">
        <v>458</v>
      </c>
      <c r="F1495" t="s">
        <v>211</v>
      </c>
    </row>
    <row r="1496" spans="1:6" x14ac:dyDescent="0.25">
      <c r="A1496" t="s">
        <v>3077</v>
      </c>
      <c r="B1496">
        <v>75746</v>
      </c>
      <c r="C1496" t="s">
        <v>3077</v>
      </c>
      <c r="D1496" t="s">
        <v>3078</v>
      </c>
      <c r="E1496" t="s">
        <v>458</v>
      </c>
      <c r="F1496" t="s">
        <v>211</v>
      </c>
    </row>
    <row r="1497" spans="1:6" x14ac:dyDescent="0.25">
      <c r="A1497" t="s">
        <v>3079</v>
      </c>
      <c r="B1497">
        <v>75761</v>
      </c>
      <c r="C1497" t="s">
        <v>3079</v>
      </c>
      <c r="D1497" t="s">
        <v>3080</v>
      </c>
      <c r="E1497" t="s">
        <v>458</v>
      </c>
      <c r="F1497" t="s">
        <v>211</v>
      </c>
    </row>
    <row r="1498" spans="1:6" x14ac:dyDescent="0.25">
      <c r="A1498" t="s">
        <v>3081</v>
      </c>
      <c r="B1498">
        <v>75751</v>
      </c>
      <c r="C1498" t="s">
        <v>3081</v>
      </c>
      <c r="D1498" t="s">
        <v>3082</v>
      </c>
      <c r="E1498" t="s">
        <v>458</v>
      </c>
      <c r="F1498" t="s">
        <v>211</v>
      </c>
    </row>
    <row r="1499" spans="1:6" x14ac:dyDescent="0.25">
      <c r="A1499" t="s">
        <v>3083</v>
      </c>
      <c r="B1499">
        <v>75756</v>
      </c>
      <c r="C1499" t="s">
        <v>3083</v>
      </c>
      <c r="D1499" t="s">
        <v>3084</v>
      </c>
      <c r="E1499" t="s">
        <v>458</v>
      </c>
      <c r="F1499" t="s">
        <v>211</v>
      </c>
    </row>
    <row r="1500" spans="1:6" x14ac:dyDescent="0.25">
      <c r="A1500" t="s">
        <v>3085</v>
      </c>
      <c r="B1500">
        <v>75766</v>
      </c>
      <c r="C1500" t="s">
        <v>3085</v>
      </c>
      <c r="D1500" t="s">
        <v>3086</v>
      </c>
      <c r="E1500" t="s">
        <v>458</v>
      </c>
      <c r="F1500" t="s">
        <v>211</v>
      </c>
    </row>
    <row r="1501" spans="1:6" x14ac:dyDescent="0.25">
      <c r="A1501" t="s">
        <v>3087</v>
      </c>
      <c r="B1501">
        <v>75781</v>
      </c>
      <c r="C1501" t="s">
        <v>3087</v>
      </c>
      <c r="D1501" t="s">
        <v>3088</v>
      </c>
      <c r="E1501" t="s">
        <v>458</v>
      </c>
      <c r="F1501" t="s">
        <v>211</v>
      </c>
    </row>
    <row r="1502" spans="1:6" x14ac:dyDescent="0.25">
      <c r="A1502" t="s">
        <v>3089</v>
      </c>
      <c r="B1502">
        <v>75771</v>
      </c>
      <c r="C1502" t="s">
        <v>3089</v>
      </c>
      <c r="D1502" t="s">
        <v>3090</v>
      </c>
      <c r="E1502" t="s">
        <v>458</v>
      </c>
      <c r="F1502" t="s">
        <v>211</v>
      </c>
    </row>
    <row r="1503" spans="1:6" x14ac:dyDescent="0.25">
      <c r="A1503" t="s">
        <v>3091</v>
      </c>
      <c r="B1503">
        <v>75776</v>
      </c>
      <c r="C1503" t="s">
        <v>3091</v>
      </c>
      <c r="D1503" t="s">
        <v>3092</v>
      </c>
      <c r="E1503" t="s">
        <v>458</v>
      </c>
      <c r="F1503" t="s">
        <v>211</v>
      </c>
    </row>
    <row r="1504" spans="1:6" x14ac:dyDescent="0.25">
      <c r="A1504" t="s">
        <v>3093</v>
      </c>
      <c r="B1504">
        <v>75786</v>
      </c>
      <c r="C1504" t="s">
        <v>3093</v>
      </c>
      <c r="D1504" t="s">
        <v>3094</v>
      </c>
      <c r="E1504" t="s">
        <v>458</v>
      </c>
      <c r="F1504" t="s">
        <v>211</v>
      </c>
    </row>
    <row r="1505" spans="1:6" x14ac:dyDescent="0.25">
      <c r="A1505" t="s">
        <v>3095</v>
      </c>
      <c r="B1505">
        <v>75791</v>
      </c>
      <c r="C1505" t="s">
        <v>3095</v>
      </c>
      <c r="D1505" t="s">
        <v>3096</v>
      </c>
      <c r="E1505" t="s">
        <v>458</v>
      </c>
      <c r="F1505" t="s">
        <v>211</v>
      </c>
    </row>
    <row r="1506" spans="1:6" x14ac:dyDescent="0.25">
      <c r="A1506" t="s">
        <v>3097</v>
      </c>
      <c r="B1506">
        <v>75796</v>
      </c>
      <c r="C1506" t="s">
        <v>3097</v>
      </c>
      <c r="D1506" t="s">
        <v>3098</v>
      </c>
      <c r="E1506" t="s">
        <v>458</v>
      </c>
      <c r="F1506" t="s">
        <v>211</v>
      </c>
    </row>
    <row r="1507" spans="1:6" x14ac:dyDescent="0.25">
      <c r="A1507" t="s">
        <v>3099</v>
      </c>
      <c r="B1507">
        <v>75801</v>
      </c>
      <c r="C1507" t="s">
        <v>3099</v>
      </c>
      <c r="D1507" t="s">
        <v>3100</v>
      </c>
      <c r="E1507" t="s">
        <v>458</v>
      </c>
      <c r="F1507" t="s">
        <v>211</v>
      </c>
    </row>
    <row r="1508" spans="1:6" x14ac:dyDescent="0.25">
      <c r="A1508" t="s">
        <v>3101</v>
      </c>
      <c r="B1508">
        <v>75806</v>
      </c>
      <c r="C1508" t="s">
        <v>3101</v>
      </c>
      <c r="D1508" t="s">
        <v>3098</v>
      </c>
      <c r="E1508" t="s">
        <v>458</v>
      </c>
      <c r="F1508" t="s">
        <v>211</v>
      </c>
    </row>
    <row r="1509" spans="1:6" x14ac:dyDescent="0.25">
      <c r="A1509" t="s">
        <v>3102</v>
      </c>
      <c r="B1509">
        <v>75811</v>
      </c>
      <c r="C1509" t="s">
        <v>3102</v>
      </c>
      <c r="D1509" t="s">
        <v>3103</v>
      </c>
      <c r="E1509" t="s">
        <v>458</v>
      </c>
      <c r="F1509" t="s">
        <v>211</v>
      </c>
    </row>
    <row r="1510" spans="1:6" x14ac:dyDescent="0.25">
      <c r="A1510" t="s">
        <v>3104</v>
      </c>
      <c r="B1510">
        <v>75816</v>
      </c>
      <c r="C1510" t="s">
        <v>3104</v>
      </c>
      <c r="D1510" t="s">
        <v>3105</v>
      </c>
      <c r="E1510" t="s">
        <v>458</v>
      </c>
      <c r="F1510" t="s">
        <v>211</v>
      </c>
    </row>
    <row r="1511" spans="1:6" x14ac:dyDescent="0.25">
      <c r="A1511" t="s">
        <v>3106</v>
      </c>
      <c r="B1511">
        <v>75821</v>
      </c>
      <c r="C1511" t="s">
        <v>3106</v>
      </c>
      <c r="D1511" t="s">
        <v>3107</v>
      </c>
      <c r="E1511" t="s">
        <v>458</v>
      </c>
      <c r="F1511" t="s">
        <v>211</v>
      </c>
    </row>
    <row r="1512" spans="1:6" x14ac:dyDescent="0.25">
      <c r="A1512" t="s">
        <v>3108</v>
      </c>
      <c r="B1512">
        <v>75826</v>
      </c>
      <c r="C1512" t="s">
        <v>3108</v>
      </c>
      <c r="D1512" t="s">
        <v>3109</v>
      </c>
      <c r="E1512" t="s">
        <v>458</v>
      </c>
      <c r="F1512" t="s">
        <v>211</v>
      </c>
    </row>
    <row r="1513" spans="1:6" x14ac:dyDescent="0.25">
      <c r="A1513" t="s">
        <v>3110</v>
      </c>
      <c r="B1513">
        <v>75871</v>
      </c>
      <c r="C1513" t="s">
        <v>3110</v>
      </c>
      <c r="D1513" t="s">
        <v>3111</v>
      </c>
      <c r="E1513" t="s">
        <v>458</v>
      </c>
      <c r="F1513" t="s">
        <v>211</v>
      </c>
    </row>
    <row r="1514" spans="1:6" x14ac:dyDescent="0.25">
      <c r="A1514" t="s">
        <v>3112</v>
      </c>
      <c r="B1514">
        <v>75831</v>
      </c>
      <c r="C1514" t="s">
        <v>3112</v>
      </c>
      <c r="D1514" t="s">
        <v>3113</v>
      </c>
      <c r="E1514" t="s">
        <v>458</v>
      </c>
      <c r="F1514" t="s">
        <v>211</v>
      </c>
    </row>
    <row r="1515" spans="1:6" x14ac:dyDescent="0.25">
      <c r="A1515" t="s">
        <v>3114</v>
      </c>
      <c r="B1515">
        <v>75836</v>
      </c>
      <c r="C1515" t="s">
        <v>3114</v>
      </c>
      <c r="D1515" t="s">
        <v>3115</v>
      </c>
      <c r="E1515" t="s">
        <v>458</v>
      </c>
      <c r="F1515" t="s">
        <v>211</v>
      </c>
    </row>
    <row r="1516" spans="1:6" x14ac:dyDescent="0.25">
      <c r="A1516" t="s">
        <v>3116</v>
      </c>
      <c r="B1516">
        <v>75841</v>
      </c>
      <c r="C1516" t="s">
        <v>3116</v>
      </c>
      <c r="D1516" t="s">
        <v>3117</v>
      </c>
      <c r="E1516" t="s">
        <v>458</v>
      </c>
      <c r="F1516" t="s">
        <v>211</v>
      </c>
    </row>
    <row r="1517" spans="1:6" x14ac:dyDescent="0.25">
      <c r="A1517" t="s">
        <v>3118</v>
      </c>
      <c r="B1517">
        <v>75846</v>
      </c>
      <c r="C1517" t="s">
        <v>3118</v>
      </c>
      <c r="D1517" t="s">
        <v>3119</v>
      </c>
      <c r="E1517" t="s">
        <v>458</v>
      </c>
      <c r="F1517" t="s">
        <v>211</v>
      </c>
    </row>
    <row r="1518" spans="1:6" x14ac:dyDescent="0.25">
      <c r="A1518" t="s">
        <v>3120</v>
      </c>
      <c r="B1518">
        <v>75851</v>
      </c>
      <c r="C1518" t="s">
        <v>3120</v>
      </c>
      <c r="D1518" t="s">
        <v>3121</v>
      </c>
      <c r="E1518" t="s">
        <v>458</v>
      </c>
      <c r="F1518" t="s">
        <v>211</v>
      </c>
    </row>
    <row r="1519" spans="1:6" x14ac:dyDescent="0.25">
      <c r="A1519" t="s">
        <v>3122</v>
      </c>
      <c r="B1519">
        <v>75856</v>
      </c>
      <c r="C1519" t="s">
        <v>3122</v>
      </c>
      <c r="D1519" t="s">
        <v>3121</v>
      </c>
      <c r="E1519" t="s">
        <v>458</v>
      </c>
      <c r="F1519" t="s">
        <v>211</v>
      </c>
    </row>
    <row r="1520" spans="1:6" x14ac:dyDescent="0.25">
      <c r="A1520" t="s">
        <v>3123</v>
      </c>
      <c r="B1520">
        <v>75861</v>
      </c>
      <c r="C1520" t="s">
        <v>3123</v>
      </c>
      <c r="D1520" t="s">
        <v>3121</v>
      </c>
      <c r="E1520" t="s">
        <v>458</v>
      </c>
      <c r="F1520" t="s">
        <v>211</v>
      </c>
    </row>
    <row r="1521" spans="1:6" x14ac:dyDescent="0.25">
      <c r="A1521" t="s">
        <v>3124</v>
      </c>
      <c r="B1521">
        <v>75866</v>
      </c>
      <c r="C1521" t="s">
        <v>3124</v>
      </c>
      <c r="D1521" t="s">
        <v>3121</v>
      </c>
      <c r="E1521" t="s">
        <v>458</v>
      </c>
      <c r="F1521" t="s">
        <v>211</v>
      </c>
    </row>
    <row r="1522" spans="1:6" x14ac:dyDescent="0.25">
      <c r="A1522" t="s">
        <v>3125</v>
      </c>
      <c r="B1522">
        <v>75876</v>
      </c>
      <c r="C1522" t="s">
        <v>3125</v>
      </c>
      <c r="D1522" t="s">
        <v>3126</v>
      </c>
      <c r="E1522" t="s">
        <v>458</v>
      </c>
      <c r="F1522" t="s">
        <v>211</v>
      </c>
    </row>
    <row r="1523" spans="1:6" x14ac:dyDescent="0.25">
      <c r="A1523" t="s">
        <v>3127</v>
      </c>
      <c r="B1523">
        <v>75881</v>
      </c>
      <c r="C1523" t="s">
        <v>3127</v>
      </c>
      <c r="D1523" t="s">
        <v>3128</v>
      </c>
      <c r="E1523" t="s">
        <v>458</v>
      </c>
      <c r="F1523" t="s">
        <v>211</v>
      </c>
    </row>
    <row r="1524" spans="1:6" x14ac:dyDescent="0.25">
      <c r="A1524" t="s">
        <v>3129</v>
      </c>
      <c r="B1524">
        <v>75886</v>
      </c>
      <c r="C1524" t="s">
        <v>3129</v>
      </c>
      <c r="D1524" t="s">
        <v>3130</v>
      </c>
      <c r="E1524" t="s">
        <v>458</v>
      </c>
      <c r="F1524" t="s">
        <v>211</v>
      </c>
    </row>
    <row r="1525" spans="1:6" x14ac:dyDescent="0.25">
      <c r="A1525" t="s">
        <v>3131</v>
      </c>
      <c r="B1525">
        <v>75891</v>
      </c>
      <c r="C1525" t="s">
        <v>3131</v>
      </c>
      <c r="D1525" t="s">
        <v>3132</v>
      </c>
      <c r="E1525" t="s">
        <v>458</v>
      </c>
      <c r="F1525" t="s">
        <v>211</v>
      </c>
    </row>
    <row r="1526" spans="1:6" x14ac:dyDescent="0.25">
      <c r="A1526" t="s">
        <v>3133</v>
      </c>
      <c r="B1526">
        <v>75896</v>
      </c>
      <c r="C1526" t="s">
        <v>3133</v>
      </c>
      <c r="D1526" t="s">
        <v>3134</v>
      </c>
      <c r="E1526" t="s">
        <v>458</v>
      </c>
      <c r="F1526" t="s">
        <v>211</v>
      </c>
    </row>
    <row r="1527" spans="1:6" x14ac:dyDescent="0.25">
      <c r="A1527" t="s">
        <v>3135</v>
      </c>
      <c r="B1527">
        <v>75901</v>
      </c>
      <c r="C1527" t="s">
        <v>3135</v>
      </c>
      <c r="D1527" t="s">
        <v>3136</v>
      </c>
      <c r="E1527" t="s">
        <v>458</v>
      </c>
      <c r="F1527" t="s">
        <v>211</v>
      </c>
    </row>
    <row r="1528" spans="1:6" x14ac:dyDescent="0.25">
      <c r="A1528" t="s">
        <v>3137</v>
      </c>
      <c r="B1528">
        <v>75906</v>
      </c>
      <c r="C1528" t="s">
        <v>3137</v>
      </c>
      <c r="D1528" t="s">
        <v>3138</v>
      </c>
      <c r="E1528" t="s">
        <v>458</v>
      </c>
      <c r="F1528" t="s">
        <v>211</v>
      </c>
    </row>
    <row r="1529" spans="1:6" x14ac:dyDescent="0.25">
      <c r="A1529" t="s">
        <v>3139</v>
      </c>
      <c r="B1529">
        <v>75911</v>
      </c>
      <c r="C1529" t="s">
        <v>3139</v>
      </c>
      <c r="D1529" t="s">
        <v>3140</v>
      </c>
      <c r="E1529" t="s">
        <v>458</v>
      </c>
      <c r="F1529" t="s">
        <v>211</v>
      </c>
    </row>
    <row r="1530" spans="1:6" x14ac:dyDescent="0.25">
      <c r="A1530" t="s">
        <v>3141</v>
      </c>
      <c r="B1530">
        <v>75916</v>
      </c>
      <c r="C1530" t="s">
        <v>3141</v>
      </c>
      <c r="D1530" t="s">
        <v>3142</v>
      </c>
      <c r="E1530" t="s">
        <v>458</v>
      </c>
      <c r="F1530" t="s">
        <v>211</v>
      </c>
    </row>
    <row r="1531" spans="1:6" x14ac:dyDescent="0.25">
      <c r="A1531" t="s">
        <v>3143</v>
      </c>
      <c r="B1531">
        <v>75921</v>
      </c>
      <c r="C1531" t="s">
        <v>3143</v>
      </c>
      <c r="D1531" t="s">
        <v>3144</v>
      </c>
      <c r="E1531" t="s">
        <v>458</v>
      </c>
      <c r="F1531" t="s">
        <v>211</v>
      </c>
    </row>
    <row r="1532" spans="1:6" x14ac:dyDescent="0.25">
      <c r="A1532" t="s">
        <v>3145</v>
      </c>
      <c r="B1532">
        <v>75926</v>
      </c>
      <c r="C1532" t="s">
        <v>3145</v>
      </c>
      <c r="D1532" t="s">
        <v>3146</v>
      </c>
      <c r="E1532" t="s">
        <v>458</v>
      </c>
      <c r="F1532" t="s">
        <v>211</v>
      </c>
    </row>
    <row r="1533" spans="1:6" x14ac:dyDescent="0.25">
      <c r="A1533" t="s">
        <v>3147</v>
      </c>
      <c r="B1533">
        <v>75931</v>
      </c>
      <c r="C1533" t="s">
        <v>3147</v>
      </c>
      <c r="D1533" t="s">
        <v>3148</v>
      </c>
      <c r="E1533" t="s">
        <v>458</v>
      </c>
      <c r="F1533" t="s">
        <v>211</v>
      </c>
    </row>
    <row r="1534" spans="1:6" x14ac:dyDescent="0.25">
      <c r="A1534" t="s">
        <v>3149</v>
      </c>
      <c r="B1534">
        <v>75936</v>
      </c>
      <c r="C1534" t="s">
        <v>3149</v>
      </c>
      <c r="D1534" t="s">
        <v>3148</v>
      </c>
      <c r="E1534" t="s">
        <v>458</v>
      </c>
      <c r="F1534" t="s">
        <v>211</v>
      </c>
    </row>
    <row r="1535" spans="1:6" x14ac:dyDescent="0.25">
      <c r="A1535" t="s">
        <v>3150</v>
      </c>
      <c r="B1535">
        <v>75941</v>
      </c>
      <c r="C1535" t="s">
        <v>3150</v>
      </c>
      <c r="D1535" t="s">
        <v>3148</v>
      </c>
      <c r="E1535" t="s">
        <v>458</v>
      </c>
      <c r="F1535" t="s">
        <v>211</v>
      </c>
    </row>
    <row r="1536" spans="1:6" x14ac:dyDescent="0.25">
      <c r="A1536" t="s">
        <v>3151</v>
      </c>
      <c r="B1536">
        <v>75946</v>
      </c>
      <c r="C1536" t="s">
        <v>3151</v>
      </c>
      <c r="D1536" t="s">
        <v>3148</v>
      </c>
      <c r="E1536" t="s">
        <v>458</v>
      </c>
      <c r="F1536" t="s">
        <v>211</v>
      </c>
    </row>
    <row r="1537" spans="1:6" x14ac:dyDescent="0.25">
      <c r="A1537" t="s">
        <v>3152</v>
      </c>
      <c r="B1537">
        <v>75951</v>
      </c>
      <c r="C1537" t="s">
        <v>3152</v>
      </c>
      <c r="D1537" t="s">
        <v>3153</v>
      </c>
      <c r="E1537" t="s">
        <v>458</v>
      </c>
      <c r="F1537" t="s">
        <v>211</v>
      </c>
    </row>
    <row r="1538" spans="1:6" x14ac:dyDescent="0.25">
      <c r="A1538" t="s">
        <v>3154</v>
      </c>
      <c r="B1538">
        <v>75956</v>
      </c>
      <c r="C1538" t="s">
        <v>3154</v>
      </c>
      <c r="D1538" t="s">
        <v>3155</v>
      </c>
      <c r="E1538" t="s">
        <v>458</v>
      </c>
      <c r="F1538" t="s">
        <v>211</v>
      </c>
    </row>
    <row r="1539" spans="1:6" x14ac:dyDescent="0.25">
      <c r="A1539" t="s">
        <v>3156</v>
      </c>
      <c r="B1539">
        <v>75961</v>
      </c>
      <c r="C1539" t="s">
        <v>3156</v>
      </c>
      <c r="D1539" t="s">
        <v>3157</v>
      </c>
      <c r="E1539" t="s">
        <v>458</v>
      </c>
      <c r="F1539" t="s">
        <v>211</v>
      </c>
    </row>
    <row r="1540" spans="1:6" x14ac:dyDescent="0.25">
      <c r="A1540" t="s">
        <v>3158</v>
      </c>
      <c r="B1540">
        <v>75966</v>
      </c>
      <c r="C1540" t="s">
        <v>3158</v>
      </c>
      <c r="D1540" t="s">
        <v>3159</v>
      </c>
      <c r="E1540" t="s">
        <v>458</v>
      </c>
      <c r="F1540" t="s">
        <v>211</v>
      </c>
    </row>
    <row r="1541" spans="1:6" x14ac:dyDescent="0.25">
      <c r="A1541" t="s">
        <v>3160</v>
      </c>
      <c r="B1541">
        <v>75971</v>
      </c>
      <c r="C1541" t="s">
        <v>3160</v>
      </c>
      <c r="D1541" t="s">
        <v>3161</v>
      </c>
      <c r="E1541" t="s">
        <v>458</v>
      </c>
      <c r="F1541" t="s">
        <v>211</v>
      </c>
    </row>
    <row r="1542" spans="1:6" x14ac:dyDescent="0.25">
      <c r="A1542" t="s">
        <v>3162</v>
      </c>
      <c r="B1542">
        <v>75976</v>
      </c>
      <c r="C1542" t="s">
        <v>3162</v>
      </c>
      <c r="D1542" t="s">
        <v>3163</v>
      </c>
      <c r="E1542" t="s">
        <v>458</v>
      </c>
      <c r="F1542" t="s">
        <v>211</v>
      </c>
    </row>
    <row r="1543" spans="1:6" x14ac:dyDescent="0.25">
      <c r="A1543" t="s">
        <v>3164</v>
      </c>
      <c r="B1543">
        <v>75981</v>
      </c>
      <c r="C1543" t="s">
        <v>3164</v>
      </c>
      <c r="D1543" t="s">
        <v>3165</v>
      </c>
      <c r="E1543" t="s">
        <v>458</v>
      </c>
      <c r="F1543" t="s">
        <v>211</v>
      </c>
    </row>
    <row r="1544" spans="1:6" x14ac:dyDescent="0.25">
      <c r="A1544" t="s">
        <v>3166</v>
      </c>
      <c r="B1544">
        <v>75986</v>
      </c>
      <c r="C1544" t="s">
        <v>3166</v>
      </c>
      <c r="D1544" t="s">
        <v>3167</v>
      </c>
      <c r="E1544" t="s">
        <v>458</v>
      </c>
      <c r="F1544" t="s">
        <v>211</v>
      </c>
    </row>
    <row r="1545" spans="1:6" x14ac:dyDescent="0.25">
      <c r="A1545" t="s">
        <v>3168</v>
      </c>
      <c r="B1545">
        <v>75991</v>
      </c>
      <c r="C1545" t="s">
        <v>3168</v>
      </c>
      <c r="D1545" t="s">
        <v>3167</v>
      </c>
      <c r="E1545" t="s">
        <v>458</v>
      </c>
      <c r="F1545" t="s">
        <v>211</v>
      </c>
    </row>
    <row r="1546" spans="1:6" x14ac:dyDescent="0.25">
      <c r="A1546" t="s">
        <v>3169</v>
      </c>
      <c r="B1546">
        <v>75996</v>
      </c>
      <c r="C1546" t="s">
        <v>3169</v>
      </c>
      <c r="D1546" t="s">
        <v>3170</v>
      </c>
      <c r="E1546" t="s">
        <v>458</v>
      </c>
      <c r="F1546" t="s">
        <v>211</v>
      </c>
    </row>
    <row r="1547" spans="1:6" x14ac:dyDescent="0.25">
      <c r="A1547" t="s">
        <v>3171</v>
      </c>
      <c r="B1547">
        <v>76001</v>
      </c>
      <c r="C1547" t="s">
        <v>3171</v>
      </c>
      <c r="D1547" t="s">
        <v>3172</v>
      </c>
      <c r="E1547" t="s">
        <v>458</v>
      </c>
      <c r="F1547" t="s">
        <v>211</v>
      </c>
    </row>
    <row r="1548" spans="1:6" x14ac:dyDescent="0.25">
      <c r="A1548" t="s">
        <v>3173</v>
      </c>
      <c r="B1548">
        <v>76006</v>
      </c>
      <c r="C1548" t="s">
        <v>3173</v>
      </c>
      <c r="D1548" t="s">
        <v>3174</v>
      </c>
      <c r="E1548" t="s">
        <v>458</v>
      </c>
      <c r="F1548" t="s">
        <v>211</v>
      </c>
    </row>
    <row r="1549" spans="1:6" x14ac:dyDescent="0.25">
      <c r="A1549" t="s">
        <v>3175</v>
      </c>
      <c r="B1549">
        <v>76011</v>
      </c>
      <c r="C1549" t="s">
        <v>3175</v>
      </c>
      <c r="D1549" t="s">
        <v>3176</v>
      </c>
      <c r="E1549" t="s">
        <v>458</v>
      </c>
      <c r="F1549" t="s">
        <v>211</v>
      </c>
    </row>
    <row r="1550" spans="1:6" x14ac:dyDescent="0.25">
      <c r="A1550" t="s">
        <v>3177</v>
      </c>
      <c r="B1550">
        <v>76016</v>
      </c>
      <c r="C1550" t="s">
        <v>3177</v>
      </c>
      <c r="D1550" t="s">
        <v>3178</v>
      </c>
      <c r="E1550" t="s">
        <v>458</v>
      </c>
      <c r="F1550" t="s">
        <v>211</v>
      </c>
    </row>
    <row r="1551" spans="1:6" x14ac:dyDescent="0.25">
      <c r="A1551" t="s">
        <v>3179</v>
      </c>
      <c r="B1551">
        <v>76021</v>
      </c>
      <c r="C1551" t="s">
        <v>3179</v>
      </c>
      <c r="D1551" t="s">
        <v>3180</v>
      </c>
      <c r="E1551" t="s">
        <v>458</v>
      </c>
      <c r="F1551" t="s">
        <v>211</v>
      </c>
    </row>
    <row r="1552" spans="1:6" x14ac:dyDescent="0.25">
      <c r="A1552" t="s">
        <v>3181</v>
      </c>
      <c r="B1552">
        <v>76026</v>
      </c>
      <c r="C1552" t="s">
        <v>3181</v>
      </c>
      <c r="D1552" t="s">
        <v>3182</v>
      </c>
      <c r="E1552" t="s">
        <v>458</v>
      </c>
      <c r="F1552" t="s">
        <v>211</v>
      </c>
    </row>
    <row r="1553" spans="1:6" x14ac:dyDescent="0.25">
      <c r="A1553" t="s">
        <v>3183</v>
      </c>
      <c r="B1553">
        <v>76031</v>
      </c>
      <c r="C1553" t="s">
        <v>3183</v>
      </c>
      <c r="D1553" t="s">
        <v>3184</v>
      </c>
      <c r="E1553" t="s">
        <v>458</v>
      </c>
      <c r="F1553" t="s">
        <v>211</v>
      </c>
    </row>
    <row r="1554" spans="1:6" x14ac:dyDescent="0.25">
      <c r="A1554" t="s">
        <v>3185</v>
      </c>
      <c r="B1554">
        <v>76036</v>
      </c>
      <c r="C1554" t="s">
        <v>3185</v>
      </c>
      <c r="D1554" t="s">
        <v>3174</v>
      </c>
      <c r="E1554" t="s">
        <v>458</v>
      </c>
      <c r="F1554" t="s">
        <v>211</v>
      </c>
    </row>
    <row r="1555" spans="1:6" x14ac:dyDescent="0.25">
      <c r="A1555" t="s">
        <v>3186</v>
      </c>
      <c r="B1555">
        <v>76041</v>
      </c>
      <c r="C1555" t="s">
        <v>3186</v>
      </c>
      <c r="D1555" t="s">
        <v>3187</v>
      </c>
      <c r="E1555" t="s">
        <v>458</v>
      </c>
      <c r="F1555" t="s">
        <v>211</v>
      </c>
    </row>
    <row r="1556" spans="1:6" x14ac:dyDescent="0.25">
      <c r="A1556" t="s">
        <v>3188</v>
      </c>
      <c r="B1556">
        <v>76046</v>
      </c>
      <c r="C1556" t="s">
        <v>3188</v>
      </c>
      <c r="D1556" t="s">
        <v>3170</v>
      </c>
      <c r="E1556" t="s">
        <v>458</v>
      </c>
      <c r="F1556" t="s">
        <v>211</v>
      </c>
    </row>
    <row r="1557" spans="1:6" x14ac:dyDescent="0.25">
      <c r="A1557" t="s">
        <v>3189</v>
      </c>
      <c r="B1557">
        <v>76051</v>
      </c>
      <c r="C1557" t="s">
        <v>3189</v>
      </c>
      <c r="D1557" t="s">
        <v>3172</v>
      </c>
      <c r="E1557" t="s">
        <v>458</v>
      </c>
      <c r="F1557" t="s">
        <v>211</v>
      </c>
    </row>
    <row r="1558" spans="1:6" x14ac:dyDescent="0.25">
      <c r="A1558" t="s">
        <v>3190</v>
      </c>
      <c r="B1558">
        <v>76056</v>
      </c>
      <c r="C1558" t="s">
        <v>3190</v>
      </c>
      <c r="D1558" t="s">
        <v>3174</v>
      </c>
      <c r="E1558" t="s">
        <v>458</v>
      </c>
      <c r="F1558" t="s">
        <v>211</v>
      </c>
    </row>
    <row r="1559" spans="1:6" x14ac:dyDescent="0.25">
      <c r="A1559" t="s">
        <v>3191</v>
      </c>
      <c r="B1559">
        <v>76061</v>
      </c>
      <c r="C1559" t="s">
        <v>3191</v>
      </c>
      <c r="D1559" t="s">
        <v>3192</v>
      </c>
      <c r="E1559" t="s">
        <v>458</v>
      </c>
      <c r="F1559" t="s">
        <v>211</v>
      </c>
    </row>
    <row r="1560" spans="1:6" x14ac:dyDescent="0.25">
      <c r="A1560" t="s">
        <v>3193</v>
      </c>
      <c r="B1560">
        <v>76066</v>
      </c>
      <c r="C1560" t="s">
        <v>3193</v>
      </c>
      <c r="D1560" t="s">
        <v>3194</v>
      </c>
      <c r="E1560" t="s">
        <v>458</v>
      </c>
      <c r="F1560" t="s">
        <v>211</v>
      </c>
    </row>
    <row r="1561" spans="1:6" x14ac:dyDescent="0.25">
      <c r="A1561" t="s">
        <v>3195</v>
      </c>
      <c r="B1561">
        <v>76071</v>
      </c>
      <c r="C1561" t="s">
        <v>3195</v>
      </c>
      <c r="D1561" t="s">
        <v>3196</v>
      </c>
      <c r="E1561" t="s">
        <v>458</v>
      </c>
      <c r="F1561" t="s">
        <v>211</v>
      </c>
    </row>
    <row r="1562" spans="1:6" x14ac:dyDescent="0.25">
      <c r="A1562" t="s">
        <v>3197</v>
      </c>
      <c r="B1562">
        <v>76076</v>
      </c>
      <c r="C1562" t="s">
        <v>3197</v>
      </c>
      <c r="D1562" t="s">
        <v>3198</v>
      </c>
      <c r="E1562" t="s">
        <v>458</v>
      </c>
      <c r="F1562" t="s">
        <v>211</v>
      </c>
    </row>
    <row r="1563" spans="1:6" x14ac:dyDescent="0.25">
      <c r="A1563" t="s">
        <v>3199</v>
      </c>
      <c r="B1563">
        <v>76081</v>
      </c>
      <c r="C1563" t="s">
        <v>3199</v>
      </c>
      <c r="D1563" t="s">
        <v>3200</v>
      </c>
      <c r="E1563" t="s">
        <v>458</v>
      </c>
      <c r="F1563" t="s">
        <v>211</v>
      </c>
    </row>
    <row r="1564" spans="1:6" x14ac:dyDescent="0.25">
      <c r="A1564" t="s">
        <v>3201</v>
      </c>
      <c r="B1564">
        <v>76086</v>
      </c>
      <c r="C1564" t="s">
        <v>3201</v>
      </c>
      <c r="D1564" t="s">
        <v>3202</v>
      </c>
      <c r="E1564" t="s">
        <v>458</v>
      </c>
      <c r="F1564" t="s">
        <v>211</v>
      </c>
    </row>
    <row r="1565" spans="1:6" x14ac:dyDescent="0.25">
      <c r="A1565" t="s">
        <v>3203</v>
      </c>
      <c r="B1565">
        <v>76276</v>
      </c>
      <c r="C1565" t="s">
        <v>3203</v>
      </c>
      <c r="D1565" t="s">
        <v>3204</v>
      </c>
      <c r="E1565" t="s">
        <v>1150</v>
      </c>
      <c r="F1565" t="s">
        <v>211</v>
      </c>
    </row>
    <row r="1566" spans="1:6" x14ac:dyDescent="0.25">
      <c r="A1566" t="s">
        <v>3205</v>
      </c>
      <c r="B1566">
        <v>76486</v>
      </c>
      <c r="C1566" t="s">
        <v>3205</v>
      </c>
      <c r="D1566" t="s">
        <v>3206</v>
      </c>
      <c r="E1566" t="s">
        <v>1196</v>
      </c>
      <c r="F1566" t="s">
        <v>211</v>
      </c>
    </row>
    <row r="1567" spans="1:6" x14ac:dyDescent="0.25">
      <c r="A1567" t="s">
        <v>3207</v>
      </c>
      <c r="B1567">
        <v>76586</v>
      </c>
      <c r="C1567" t="s">
        <v>3207</v>
      </c>
      <c r="D1567" t="s">
        <v>3208</v>
      </c>
      <c r="E1567" t="s">
        <v>1259</v>
      </c>
      <c r="F1567" t="s">
        <v>211</v>
      </c>
    </row>
    <row r="1568" spans="1:6" x14ac:dyDescent="0.25">
      <c r="A1568" t="s">
        <v>3209</v>
      </c>
      <c r="B1568">
        <v>76091</v>
      </c>
      <c r="C1568" t="s">
        <v>3209</v>
      </c>
      <c r="D1568" t="s">
        <v>3210</v>
      </c>
      <c r="E1568" t="s">
        <v>458</v>
      </c>
      <c r="F1568" t="s">
        <v>211</v>
      </c>
    </row>
    <row r="1569" spans="1:6" x14ac:dyDescent="0.25">
      <c r="A1569" t="s">
        <v>3211</v>
      </c>
      <c r="B1569">
        <v>76096</v>
      </c>
      <c r="D1569" t="s">
        <v>3212</v>
      </c>
      <c r="E1569" t="s">
        <v>458</v>
      </c>
      <c r="F1569" t="s">
        <v>211</v>
      </c>
    </row>
    <row r="1570" spans="1:6" x14ac:dyDescent="0.25">
      <c r="A1570" t="s">
        <v>3213</v>
      </c>
      <c r="B1570">
        <v>76101</v>
      </c>
      <c r="D1570" t="s">
        <v>3214</v>
      </c>
      <c r="E1570" t="s">
        <v>458</v>
      </c>
      <c r="F1570" t="s">
        <v>211</v>
      </c>
    </row>
    <row r="1571" spans="1:6" x14ac:dyDescent="0.25">
      <c r="A1571" t="s">
        <v>3215</v>
      </c>
      <c r="B1571">
        <v>76106</v>
      </c>
      <c r="D1571" t="s">
        <v>3216</v>
      </c>
      <c r="E1571" t="s">
        <v>458</v>
      </c>
      <c r="F1571" t="s">
        <v>211</v>
      </c>
    </row>
    <row r="1572" spans="1:6" x14ac:dyDescent="0.25">
      <c r="A1572" t="s">
        <v>3217</v>
      </c>
      <c r="B1572">
        <v>76111</v>
      </c>
      <c r="D1572" t="s">
        <v>3121</v>
      </c>
      <c r="E1572" t="s">
        <v>458</v>
      </c>
      <c r="F1572" t="s">
        <v>211</v>
      </c>
    </row>
    <row r="1573" spans="1:6" x14ac:dyDescent="0.25">
      <c r="A1573" t="s">
        <v>3218</v>
      </c>
      <c r="B1573">
        <v>76116</v>
      </c>
      <c r="D1573" t="s">
        <v>3219</v>
      </c>
      <c r="E1573" t="s">
        <v>458</v>
      </c>
      <c r="F1573" t="s">
        <v>211</v>
      </c>
    </row>
    <row r="1574" spans="1:6" x14ac:dyDescent="0.25">
      <c r="A1574" t="s">
        <v>3220</v>
      </c>
      <c r="B1574">
        <v>76121</v>
      </c>
      <c r="D1574" t="s">
        <v>3216</v>
      </c>
      <c r="E1574" t="s">
        <v>458</v>
      </c>
      <c r="F1574" t="s">
        <v>211</v>
      </c>
    </row>
    <row r="1575" spans="1:6" x14ac:dyDescent="0.25">
      <c r="A1575" t="s">
        <v>3221</v>
      </c>
      <c r="B1575">
        <v>76126</v>
      </c>
      <c r="D1575" t="s">
        <v>3222</v>
      </c>
      <c r="E1575" t="s">
        <v>458</v>
      </c>
      <c r="F1575" t="s">
        <v>211</v>
      </c>
    </row>
    <row r="1576" spans="1:6" x14ac:dyDescent="0.25">
      <c r="A1576" t="s">
        <v>3223</v>
      </c>
      <c r="B1576">
        <v>76131</v>
      </c>
      <c r="D1576" t="s">
        <v>3224</v>
      </c>
      <c r="E1576" t="s">
        <v>458</v>
      </c>
      <c r="F1576" t="s">
        <v>211</v>
      </c>
    </row>
    <row r="1577" spans="1:6" x14ac:dyDescent="0.25">
      <c r="A1577" t="s">
        <v>3225</v>
      </c>
      <c r="B1577">
        <v>76136</v>
      </c>
      <c r="D1577" t="s">
        <v>3226</v>
      </c>
      <c r="E1577" t="s">
        <v>458</v>
      </c>
      <c r="F1577" t="s">
        <v>211</v>
      </c>
    </row>
    <row r="1578" spans="1:6" x14ac:dyDescent="0.25">
      <c r="A1578" t="s">
        <v>3227</v>
      </c>
      <c r="B1578">
        <v>76141</v>
      </c>
      <c r="D1578" t="s">
        <v>3228</v>
      </c>
      <c r="E1578" t="s">
        <v>458</v>
      </c>
      <c r="F1578" t="s">
        <v>211</v>
      </c>
    </row>
    <row r="1579" spans="1:6" x14ac:dyDescent="0.25">
      <c r="A1579" t="s">
        <v>3229</v>
      </c>
      <c r="B1579">
        <v>76146</v>
      </c>
      <c r="D1579" t="s">
        <v>3230</v>
      </c>
      <c r="E1579" t="s">
        <v>458</v>
      </c>
      <c r="F1579" t="s">
        <v>211</v>
      </c>
    </row>
    <row r="1580" spans="1:6" x14ac:dyDescent="0.25">
      <c r="A1580" t="s">
        <v>3231</v>
      </c>
      <c r="B1580">
        <v>76151</v>
      </c>
      <c r="D1580" t="s">
        <v>3232</v>
      </c>
      <c r="E1580" t="s">
        <v>458</v>
      </c>
      <c r="F1580" t="s">
        <v>211</v>
      </c>
    </row>
    <row r="1581" spans="1:6" x14ac:dyDescent="0.25">
      <c r="A1581" t="s">
        <v>3233</v>
      </c>
      <c r="B1581">
        <v>76156</v>
      </c>
      <c r="C1581" t="s">
        <v>3233</v>
      </c>
      <c r="D1581" t="s">
        <v>3234</v>
      </c>
      <c r="E1581" t="s">
        <v>579</v>
      </c>
      <c r="F1581" t="s">
        <v>211</v>
      </c>
    </row>
    <row r="1582" spans="1:6" x14ac:dyDescent="0.25">
      <c r="A1582" t="s">
        <v>3235</v>
      </c>
      <c r="B1582">
        <v>76161</v>
      </c>
      <c r="C1582" t="s">
        <v>3235</v>
      </c>
      <c r="D1582" t="s">
        <v>3236</v>
      </c>
      <c r="E1582" t="s">
        <v>579</v>
      </c>
      <c r="F1582" t="s">
        <v>211</v>
      </c>
    </row>
    <row r="1583" spans="1:6" x14ac:dyDescent="0.25">
      <c r="A1583" t="s">
        <v>3237</v>
      </c>
      <c r="B1583">
        <v>76171</v>
      </c>
      <c r="C1583" t="s">
        <v>3237</v>
      </c>
      <c r="D1583" t="s">
        <v>3238</v>
      </c>
      <c r="E1583" t="s">
        <v>588</v>
      </c>
      <c r="F1583" t="s">
        <v>211</v>
      </c>
    </row>
    <row r="1584" spans="1:6" x14ac:dyDescent="0.25">
      <c r="A1584" t="s">
        <v>3239</v>
      </c>
      <c r="B1584">
        <v>76176</v>
      </c>
      <c r="C1584" t="s">
        <v>3239</v>
      </c>
      <c r="D1584" t="s">
        <v>3238</v>
      </c>
      <c r="E1584" t="s">
        <v>588</v>
      </c>
      <c r="F1584" t="s">
        <v>211</v>
      </c>
    </row>
    <row r="1585" spans="1:6" x14ac:dyDescent="0.25">
      <c r="A1585" t="s">
        <v>3240</v>
      </c>
      <c r="B1585">
        <v>76181</v>
      </c>
      <c r="C1585" t="s">
        <v>3240</v>
      </c>
      <c r="D1585" t="s">
        <v>3241</v>
      </c>
      <c r="E1585" t="s">
        <v>588</v>
      </c>
      <c r="F1585" t="s">
        <v>211</v>
      </c>
    </row>
    <row r="1586" spans="1:6" x14ac:dyDescent="0.25">
      <c r="A1586" t="s">
        <v>3242</v>
      </c>
      <c r="B1586">
        <v>76186</v>
      </c>
      <c r="C1586" t="s">
        <v>3242</v>
      </c>
      <c r="D1586" t="s">
        <v>3241</v>
      </c>
      <c r="E1586" t="s">
        <v>588</v>
      </c>
      <c r="F1586" t="s">
        <v>211</v>
      </c>
    </row>
    <row r="1587" spans="1:6" x14ac:dyDescent="0.25">
      <c r="A1587" t="s">
        <v>3243</v>
      </c>
      <c r="B1587">
        <v>76191</v>
      </c>
      <c r="C1587" t="s">
        <v>3243</v>
      </c>
      <c r="D1587" t="s">
        <v>3244</v>
      </c>
      <c r="E1587" t="s">
        <v>588</v>
      </c>
      <c r="F1587" t="s">
        <v>211</v>
      </c>
    </row>
    <row r="1588" spans="1:6" x14ac:dyDescent="0.25">
      <c r="A1588" t="s">
        <v>3245</v>
      </c>
      <c r="B1588">
        <v>76196</v>
      </c>
      <c r="C1588" t="s">
        <v>3245</v>
      </c>
      <c r="D1588" t="s">
        <v>3244</v>
      </c>
      <c r="E1588" t="s">
        <v>588</v>
      </c>
      <c r="F1588" t="s">
        <v>211</v>
      </c>
    </row>
    <row r="1589" spans="1:6" x14ac:dyDescent="0.25">
      <c r="A1589" t="s">
        <v>3246</v>
      </c>
      <c r="B1589">
        <v>76201</v>
      </c>
      <c r="C1589" t="s">
        <v>3246</v>
      </c>
      <c r="D1589" t="s">
        <v>3247</v>
      </c>
      <c r="E1589" t="s">
        <v>588</v>
      </c>
      <c r="F1589" t="s">
        <v>211</v>
      </c>
    </row>
    <row r="1590" spans="1:6" x14ac:dyDescent="0.25">
      <c r="A1590" t="s">
        <v>3248</v>
      </c>
      <c r="B1590">
        <v>76206</v>
      </c>
      <c r="C1590" t="s">
        <v>3248</v>
      </c>
      <c r="D1590" t="s">
        <v>3247</v>
      </c>
      <c r="E1590" t="s">
        <v>588</v>
      </c>
      <c r="F1590" t="s">
        <v>211</v>
      </c>
    </row>
    <row r="1591" spans="1:6" x14ac:dyDescent="0.25">
      <c r="A1591" t="s">
        <v>3249</v>
      </c>
      <c r="B1591">
        <v>76211</v>
      </c>
      <c r="C1591" t="s">
        <v>3249</v>
      </c>
      <c r="D1591" t="s">
        <v>3250</v>
      </c>
      <c r="E1591" t="s">
        <v>588</v>
      </c>
      <c r="F1591" t="s">
        <v>211</v>
      </c>
    </row>
    <row r="1592" spans="1:6" x14ac:dyDescent="0.25">
      <c r="A1592" t="s">
        <v>3251</v>
      </c>
      <c r="B1592">
        <v>76216</v>
      </c>
      <c r="C1592" t="s">
        <v>3251</v>
      </c>
      <c r="D1592" t="s">
        <v>3252</v>
      </c>
      <c r="E1592" t="s">
        <v>588</v>
      </c>
      <c r="F1592" t="s">
        <v>211</v>
      </c>
    </row>
    <row r="1593" spans="1:6" x14ac:dyDescent="0.25">
      <c r="A1593" t="s">
        <v>3253</v>
      </c>
      <c r="B1593">
        <v>76221</v>
      </c>
      <c r="C1593" t="s">
        <v>3253</v>
      </c>
      <c r="D1593" t="s">
        <v>3252</v>
      </c>
      <c r="E1593" t="s">
        <v>588</v>
      </c>
      <c r="F1593" t="s">
        <v>211</v>
      </c>
    </row>
    <row r="1594" spans="1:6" x14ac:dyDescent="0.25">
      <c r="A1594" t="s">
        <v>3254</v>
      </c>
      <c r="B1594">
        <v>76226</v>
      </c>
      <c r="C1594" t="s">
        <v>3254</v>
      </c>
      <c r="D1594" t="s">
        <v>3255</v>
      </c>
      <c r="E1594" t="s">
        <v>588</v>
      </c>
      <c r="F1594" t="s">
        <v>211</v>
      </c>
    </row>
    <row r="1595" spans="1:6" x14ac:dyDescent="0.25">
      <c r="A1595" t="s">
        <v>3256</v>
      </c>
      <c r="B1595">
        <v>76231</v>
      </c>
      <c r="C1595" t="s">
        <v>3256</v>
      </c>
      <c r="D1595" t="s">
        <v>3257</v>
      </c>
      <c r="E1595" t="s">
        <v>588</v>
      </c>
      <c r="F1595" t="s">
        <v>211</v>
      </c>
    </row>
    <row r="1596" spans="1:6" x14ac:dyDescent="0.25">
      <c r="A1596" t="s">
        <v>3258</v>
      </c>
      <c r="B1596">
        <v>76236</v>
      </c>
      <c r="C1596" t="s">
        <v>3258</v>
      </c>
      <c r="D1596" t="s">
        <v>3259</v>
      </c>
      <c r="E1596" t="s">
        <v>588</v>
      </c>
      <c r="F1596" t="s">
        <v>211</v>
      </c>
    </row>
    <row r="1597" spans="1:6" x14ac:dyDescent="0.25">
      <c r="A1597" t="s">
        <v>3260</v>
      </c>
      <c r="B1597">
        <v>76241</v>
      </c>
      <c r="C1597" t="s">
        <v>3260</v>
      </c>
      <c r="D1597" t="s">
        <v>3261</v>
      </c>
      <c r="E1597" t="s">
        <v>588</v>
      </c>
      <c r="F1597" t="s">
        <v>211</v>
      </c>
    </row>
    <row r="1598" spans="1:6" x14ac:dyDescent="0.25">
      <c r="A1598" t="s">
        <v>3262</v>
      </c>
      <c r="B1598">
        <v>76246</v>
      </c>
      <c r="C1598" t="s">
        <v>3262</v>
      </c>
      <c r="D1598" t="s">
        <v>3261</v>
      </c>
      <c r="E1598" t="s">
        <v>588</v>
      </c>
      <c r="F1598" t="s">
        <v>211</v>
      </c>
    </row>
    <row r="1599" spans="1:6" x14ac:dyDescent="0.25">
      <c r="A1599" t="s">
        <v>3263</v>
      </c>
      <c r="B1599">
        <v>76251</v>
      </c>
      <c r="C1599" t="s">
        <v>3263</v>
      </c>
      <c r="D1599" t="s">
        <v>3261</v>
      </c>
      <c r="E1599" t="s">
        <v>588</v>
      </c>
      <c r="F1599" t="s">
        <v>211</v>
      </c>
    </row>
    <row r="1600" spans="1:6" x14ac:dyDescent="0.25">
      <c r="A1600" t="s">
        <v>3264</v>
      </c>
      <c r="B1600">
        <v>76256</v>
      </c>
      <c r="C1600" t="s">
        <v>3264</v>
      </c>
      <c r="D1600" t="s">
        <v>3265</v>
      </c>
      <c r="E1600" t="s">
        <v>588</v>
      </c>
      <c r="F1600" t="s">
        <v>211</v>
      </c>
    </row>
    <row r="1601" spans="1:6" x14ac:dyDescent="0.25">
      <c r="A1601" t="s">
        <v>3266</v>
      </c>
      <c r="B1601">
        <v>76261</v>
      </c>
      <c r="C1601" t="s">
        <v>3266</v>
      </c>
      <c r="D1601" t="s">
        <v>3267</v>
      </c>
      <c r="E1601" t="s">
        <v>588</v>
      </c>
      <c r="F1601" t="s">
        <v>211</v>
      </c>
    </row>
    <row r="1602" spans="1:6" x14ac:dyDescent="0.25">
      <c r="A1602" t="s">
        <v>3268</v>
      </c>
      <c r="B1602">
        <v>76266</v>
      </c>
      <c r="C1602" t="s">
        <v>3268</v>
      </c>
      <c r="D1602" t="s">
        <v>3269</v>
      </c>
      <c r="E1602" t="s">
        <v>588</v>
      </c>
      <c r="F1602" t="s">
        <v>211</v>
      </c>
    </row>
    <row r="1603" spans="1:6" x14ac:dyDescent="0.25">
      <c r="A1603" t="s">
        <v>3270</v>
      </c>
      <c r="B1603">
        <v>76271</v>
      </c>
      <c r="C1603" t="s">
        <v>3270</v>
      </c>
      <c r="D1603" t="s">
        <v>3271</v>
      </c>
      <c r="E1603" t="s">
        <v>588</v>
      </c>
      <c r="F1603" t="s">
        <v>211</v>
      </c>
    </row>
    <row r="1604" spans="1:6" x14ac:dyDescent="0.25">
      <c r="A1604" t="s">
        <v>3272</v>
      </c>
      <c r="B1604">
        <v>76281</v>
      </c>
      <c r="C1604" t="s">
        <v>3272</v>
      </c>
      <c r="D1604" t="s">
        <v>3273</v>
      </c>
      <c r="E1604" t="s">
        <v>1150</v>
      </c>
      <c r="F1604" t="s">
        <v>211</v>
      </c>
    </row>
    <row r="1605" spans="1:6" x14ac:dyDescent="0.25">
      <c r="A1605" t="s">
        <v>3274</v>
      </c>
      <c r="B1605">
        <v>76286</v>
      </c>
      <c r="C1605" t="s">
        <v>3274</v>
      </c>
      <c r="D1605" t="s">
        <v>3275</v>
      </c>
      <c r="E1605" t="s">
        <v>1181</v>
      </c>
      <c r="F1605" t="s">
        <v>211</v>
      </c>
    </row>
    <row r="1606" spans="1:6" x14ac:dyDescent="0.25">
      <c r="A1606" t="s">
        <v>3276</v>
      </c>
      <c r="B1606">
        <v>76291</v>
      </c>
      <c r="C1606" t="s">
        <v>3276</v>
      </c>
      <c r="D1606" t="s">
        <v>3277</v>
      </c>
      <c r="E1606" t="s">
        <v>1181</v>
      </c>
      <c r="F1606" t="s">
        <v>211</v>
      </c>
    </row>
    <row r="1607" spans="1:6" x14ac:dyDescent="0.25">
      <c r="A1607" t="s">
        <v>3278</v>
      </c>
      <c r="B1607">
        <v>76296</v>
      </c>
      <c r="C1607" t="s">
        <v>3278</v>
      </c>
      <c r="D1607" t="s">
        <v>3279</v>
      </c>
      <c r="E1607" t="s">
        <v>1181</v>
      </c>
      <c r="F1607" t="s">
        <v>211</v>
      </c>
    </row>
    <row r="1608" spans="1:6" x14ac:dyDescent="0.25">
      <c r="A1608" t="s">
        <v>3280</v>
      </c>
      <c r="B1608">
        <v>76301</v>
      </c>
      <c r="C1608" t="s">
        <v>3280</v>
      </c>
      <c r="D1608" t="s">
        <v>3281</v>
      </c>
      <c r="E1608" t="s">
        <v>1181</v>
      </c>
      <c r="F1608" t="s">
        <v>211</v>
      </c>
    </row>
    <row r="1609" spans="1:6" x14ac:dyDescent="0.25">
      <c r="A1609" t="s">
        <v>3282</v>
      </c>
      <c r="B1609">
        <v>76306</v>
      </c>
      <c r="C1609" t="s">
        <v>3282</v>
      </c>
      <c r="D1609" t="s">
        <v>3283</v>
      </c>
      <c r="E1609" t="s">
        <v>1181</v>
      </c>
      <c r="F1609" t="s">
        <v>211</v>
      </c>
    </row>
    <row r="1610" spans="1:6" x14ac:dyDescent="0.25">
      <c r="A1610" t="s">
        <v>3284</v>
      </c>
      <c r="B1610">
        <v>76311</v>
      </c>
      <c r="C1610" t="s">
        <v>3284</v>
      </c>
      <c r="D1610" t="s">
        <v>3285</v>
      </c>
      <c r="E1610" t="s">
        <v>1181</v>
      </c>
      <c r="F1610" t="s">
        <v>211</v>
      </c>
    </row>
    <row r="1611" spans="1:6" x14ac:dyDescent="0.25">
      <c r="A1611" t="s">
        <v>3286</v>
      </c>
      <c r="B1611">
        <v>76316</v>
      </c>
      <c r="C1611" t="s">
        <v>3286</v>
      </c>
      <c r="D1611" t="s">
        <v>3287</v>
      </c>
      <c r="E1611" t="s">
        <v>1181</v>
      </c>
      <c r="F1611" t="s">
        <v>211</v>
      </c>
    </row>
    <row r="1612" spans="1:6" x14ac:dyDescent="0.25">
      <c r="A1612" t="s">
        <v>3288</v>
      </c>
      <c r="B1612">
        <v>76321</v>
      </c>
      <c r="C1612" t="s">
        <v>3288</v>
      </c>
      <c r="D1612" t="s">
        <v>3289</v>
      </c>
      <c r="E1612" t="s">
        <v>1181</v>
      </c>
      <c r="F1612" t="s">
        <v>211</v>
      </c>
    </row>
    <row r="1613" spans="1:6" x14ac:dyDescent="0.25">
      <c r="A1613" t="s">
        <v>3290</v>
      </c>
      <c r="B1613">
        <v>76326</v>
      </c>
      <c r="C1613" t="s">
        <v>3290</v>
      </c>
      <c r="D1613" t="s">
        <v>3291</v>
      </c>
      <c r="E1613" t="s">
        <v>1181</v>
      </c>
      <c r="F1613" t="s">
        <v>211</v>
      </c>
    </row>
    <row r="1614" spans="1:6" x14ac:dyDescent="0.25">
      <c r="A1614" t="s">
        <v>3292</v>
      </c>
      <c r="B1614">
        <v>76331</v>
      </c>
      <c r="C1614" t="s">
        <v>3292</v>
      </c>
      <c r="D1614" t="s">
        <v>3293</v>
      </c>
      <c r="E1614" t="s">
        <v>1181</v>
      </c>
      <c r="F1614" t="s">
        <v>211</v>
      </c>
    </row>
    <row r="1615" spans="1:6" x14ac:dyDescent="0.25">
      <c r="A1615" t="s">
        <v>3294</v>
      </c>
      <c r="B1615">
        <v>76336</v>
      </c>
      <c r="C1615" t="s">
        <v>3294</v>
      </c>
      <c r="D1615" t="s">
        <v>3295</v>
      </c>
      <c r="E1615" t="s">
        <v>1181</v>
      </c>
      <c r="F1615" t="s">
        <v>211</v>
      </c>
    </row>
    <row r="1616" spans="1:6" x14ac:dyDescent="0.25">
      <c r="A1616" t="s">
        <v>3296</v>
      </c>
      <c r="B1616">
        <v>76341</v>
      </c>
      <c r="C1616" t="s">
        <v>3296</v>
      </c>
      <c r="D1616" t="s">
        <v>3297</v>
      </c>
      <c r="E1616" t="s">
        <v>1181</v>
      </c>
      <c r="F1616" t="s">
        <v>211</v>
      </c>
    </row>
    <row r="1617" spans="1:6" x14ac:dyDescent="0.25">
      <c r="A1617" t="s">
        <v>3298</v>
      </c>
      <c r="B1617">
        <v>76346</v>
      </c>
      <c r="C1617" t="s">
        <v>3298</v>
      </c>
      <c r="D1617" t="s">
        <v>3299</v>
      </c>
      <c r="E1617" t="s">
        <v>1181</v>
      </c>
      <c r="F1617" t="s">
        <v>211</v>
      </c>
    </row>
    <row r="1618" spans="1:6" x14ac:dyDescent="0.25">
      <c r="A1618" t="s">
        <v>3300</v>
      </c>
      <c r="B1618">
        <v>76351</v>
      </c>
      <c r="C1618" t="s">
        <v>3300</v>
      </c>
      <c r="D1618" t="s">
        <v>3301</v>
      </c>
      <c r="E1618" t="s">
        <v>1181</v>
      </c>
      <c r="F1618" t="s">
        <v>211</v>
      </c>
    </row>
    <row r="1619" spans="1:6" x14ac:dyDescent="0.25">
      <c r="A1619" t="s">
        <v>3302</v>
      </c>
      <c r="B1619">
        <v>76356</v>
      </c>
      <c r="C1619" t="s">
        <v>3302</v>
      </c>
      <c r="D1619" t="s">
        <v>3303</v>
      </c>
      <c r="E1619" t="s">
        <v>1181</v>
      </c>
      <c r="F1619" t="s">
        <v>211</v>
      </c>
    </row>
    <row r="1620" spans="1:6" x14ac:dyDescent="0.25">
      <c r="A1620" t="s">
        <v>3304</v>
      </c>
      <c r="B1620">
        <v>76361</v>
      </c>
      <c r="C1620" t="s">
        <v>3304</v>
      </c>
      <c r="D1620" t="s">
        <v>3305</v>
      </c>
      <c r="E1620" t="s">
        <v>1181</v>
      </c>
      <c r="F1620" t="s">
        <v>211</v>
      </c>
    </row>
    <row r="1621" spans="1:6" x14ac:dyDescent="0.25">
      <c r="A1621" t="s">
        <v>3306</v>
      </c>
      <c r="B1621">
        <v>76366</v>
      </c>
      <c r="C1621" t="s">
        <v>3306</v>
      </c>
      <c r="D1621" t="s">
        <v>3307</v>
      </c>
      <c r="E1621" t="s">
        <v>1181</v>
      </c>
      <c r="F1621" t="s">
        <v>211</v>
      </c>
    </row>
    <row r="1622" spans="1:6" x14ac:dyDescent="0.25">
      <c r="A1622" t="s">
        <v>3308</v>
      </c>
      <c r="B1622">
        <v>76371</v>
      </c>
      <c r="C1622" t="s">
        <v>3308</v>
      </c>
      <c r="D1622" t="s">
        <v>3309</v>
      </c>
      <c r="E1622" t="s">
        <v>1181</v>
      </c>
      <c r="F1622" t="s">
        <v>211</v>
      </c>
    </row>
    <row r="1623" spans="1:6" x14ac:dyDescent="0.25">
      <c r="A1623" t="s">
        <v>3310</v>
      </c>
      <c r="B1623">
        <v>76376</v>
      </c>
      <c r="C1623" t="s">
        <v>3310</v>
      </c>
      <c r="D1623" t="s">
        <v>3311</v>
      </c>
      <c r="E1623" t="s">
        <v>1181</v>
      </c>
      <c r="F1623" t="s">
        <v>211</v>
      </c>
    </row>
    <row r="1624" spans="1:6" x14ac:dyDescent="0.25">
      <c r="A1624" t="s">
        <v>3312</v>
      </c>
      <c r="B1624">
        <v>76381</v>
      </c>
      <c r="C1624" t="s">
        <v>3312</v>
      </c>
      <c r="D1624" t="s">
        <v>3313</v>
      </c>
      <c r="E1624" t="s">
        <v>1181</v>
      </c>
      <c r="F1624" t="s">
        <v>211</v>
      </c>
    </row>
    <row r="1625" spans="1:6" x14ac:dyDescent="0.25">
      <c r="A1625" t="s">
        <v>3314</v>
      </c>
      <c r="B1625">
        <v>76391</v>
      </c>
      <c r="C1625" t="s">
        <v>3314</v>
      </c>
      <c r="D1625" t="s">
        <v>3315</v>
      </c>
      <c r="E1625" t="s">
        <v>1181</v>
      </c>
      <c r="F1625" t="s">
        <v>211</v>
      </c>
    </row>
    <row r="1626" spans="1:6" x14ac:dyDescent="0.25">
      <c r="A1626" t="s">
        <v>3316</v>
      </c>
      <c r="B1626">
        <v>76396</v>
      </c>
      <c r="C1626" t="s">
        <v>3316</v>
      </c>
      <c r="D1626" t="s">
        <v>3315</v>
      </c>
      <c r="E1626" t="s">
        <v>1181</v>
      </c>
      <c r="F1626" t="s">
        <v>211</v>
      </c>
    </row>
    <row r="1627" spans="1:6" x14ac:dyDescent="0.25">
      <c r="A1627" t="s">
        <v>3317</v>
      </c>
      <c r="B1627">
        <v>76401</v>
      </c>
      <c r="C1627" t="s">
        <v>3317</v>
      </c>
      <c r="D1627" t="s">
        <v>3277</v>
      </c>
      <c r="E1627" t="s">
        <v>1181</v>
      </c>
      <c r="F1627" t="s">
        <v>211</v>
      </c>
    </row>
    <row r="1628" spans="1:6" x14ac:dyDescent="0.25">
      <c r="A1628" t="s">
        <v>3318</v>
      </c>
      <c r="B1628">
        <v>76406</v>
      </c>
      <c r="C1628" t="s">
        <v>3318</v>
      </c>
      <c r="D1628" t="s">
        <v>3277</v>
      </c>
      <c r="E1628" t="s">
        <v>1181</v>
      </c>
      <c r="F1628" t="s">
        <v>211</v>
      </c>
    </row>
    <row r="1629" spans="1:6" x14ac:dyDescent="0.25">
      <c r="A1629" t="s">
        <v>3319</v>
      </c>
      <c r="B1629">
        <v>76411</v>
      </c>
      <c r="C1629" t="s">
        <v>3319</v>
      </c>
      <c r="D1629" t="s">
        <v>3320</v>
      </c>
      <c r="E1629" t="s">
        <v>1181</v>
      </c>
      <c r="F1629" t="s">
        <v>211</v>
      </c>
    </row>
    <row r="1630" spans="1:6" x14ac:dyDescent="0.25">
      <c r="A1630" t="s">
        <v>3321</v>
      </c>
      <c r="B1630">
        <v>76416</v>
      </c>
      <c r="C1630" t="s">
        <v>3321</v>
      </c>
      <c r="D1630" t="s">
        <v>3320</v>
      </c>
      <c r="E1630" t="s">
        <v>1181</v>
      </c>
      <c r="F1630" t="s">
        <v>211</v>
      </c>
    </row>
    <row r="1631" spans="1:6" x14ac:dyDescent="0.25">
      <c r="A1631" t="s">
        <v>3322</v>
      </c>
      <c r="B1631">
        <v>76421</v>
      </c>
      <c r="C1631" t="s">
        <v>3322</v>
      </c>
      <c r="D1631" t="s">
        <v>3323</v>
      </c>
      <c r="E1631" t="s">
        <v>1181</v>
      </c>
      <c r="F1631" t="s">
        <v>211</v>
      </c>
    </row>
    <row r="1632" spans="1:6" x14ac:dyDescent="0.25">
      <c r="A1632" t="s">
        <v>3324</v>
      </c>
      <c r="B1632">
        <v>76426</v>
      </c>
      <c r="C1632" t="s">
        <v>3324</v>
      </c>
      <c r="D1632" t="s">
        <v>3325</v>
      </c>
      <c r="E1632" t="s">
        <v>1181</v>
      </c>
      <c r="F1632" t="s">
        <v>211</v>
      </c>
    </row>
    <row r="1633" spans="1:6" x14ac:dyDescent="0.25">
      <c r="A1633" t="s">
        <v>3326</v>
      </c>
      <c r="B1633">
        <v>76431</v>
      </c>
      <c r="C1633" t="s">
        <v>3326</v>
      </c>
      <c r="D1633" t="s">
        <v>3327</v>
      </c>
      <c r="E1633" t="s">
        <v>1181</v>
      </c>
      <c r="F1633" t="s">
        <v>211</v>
      </c>
    </row>
    <row r="1634" spans="1:6" x14ac:dyDescent="0.25">
      <c r="A1634" t="s">
        <v>3328</v>
      </c>
      <c r="B1634">
        <v>76436</v>
      </c>
      <c r="C1634" t="s">
        <v>3328</v>
      </c>
      <c r="D1634" t="s">
        <v>3329</v>
      </c>
      <c r="E1634" t="s">
        <v>1181</v>
      </c>
      <c r="F1634" t="s">
        <v>211</v>
      </c>
    </row>
    <row r="1635" spans="1:6" x14ac:dyDescent="0.25">
      <c r="A1635" t="s">
        <v>3330</v>
      </c>
      <c r="B1635">
        <v>76441</v>
      </c>
      <c r="C1635" t="s">
        <v>3330</v>
      </c>
      <c r="D1635" t="s">
        <v>3331</v>
      </c>
      <c r="E1635" t="s">
        <v>1181</v>
      </c>
      <c r="F1635" t="s">
        <v>211</v>
      </c>
    </row>
    <row r="1636" spans="1:6" x14ac:dyDescent="0.25">
      <c r="A1636" t="s">
        <v>3332</v>
      </c>
      <c r="B1636">
        <v>76446</v>
      </c>
      <c r="C1636" t="s">
        <v>3332</v>
      </c>
      <c r="D1636" t="s">
        <v>3333</v>
      </c>
      <c r="E1636" t="s">
        <v>1181</v>
      </c>
      <c r="F1636" t="s">
        <v>211</v>
      </c>
    </row>
    <row r="1637" spans="1:6" x14ac:dyDescent="0.25">
      <c r="A1637" t="s">
        <v>3334</v>
      </c>
      <c r="B1637">
        <v>76451</v>
      </c>
      <c r="C1637" t="s">
        <v>3334</v>
      </c>
      <c r="D1637" t="s">
        <v>3335</v>
      </c>
      <c r="E1637" t="s">
        <v>1181</v>
      </c>
      <c r="F1637" t="s">
        <v>211</v>
      </c>
    </row>
    <row r="1638" spans="1:6" x14ac:dyDescent="0.25">
      <c r="A1638" t="s">
        <v>3336</v>
      </c>
      <c r="B1638">
        <v>76456</v>
      </c>
      <c r="C1638" t="s">
        <v>3336</v>
      </c>
      <c r="D1638" t="s">
        <v>3337</v>
      </c>
      <c r="E1638" t="s">
        <v>1181</v>
      </c>
      <c r="F1638" t="s">
        <v>211</v>
      </c>
    </row>
    <row r="1639" spans="1:6" x14ac:dyDescent="0.25">
      <c r="A1639" t="s">
        <v>3338</v>
      </c>
      <c r="B1639">
        <v>76461</v>
      </c>
      <c r="C1639" t="s">
        <v>3338</v>
      </c>
      <c r="D1639" t="s">
        <v>3339</v>
      </c>
      <c r="E1639" t="s">
        <v>1181</v>
      </c>
      <c r="F1639" t="s">
        <v>211</v>
      </c>
    </row>
    <row r="1640" spans="1:6" x14ac:dyDescent="0.25">
      <c r="A1640" t="s">
        <v>3340</v>
      </c>
      <c r="B1640">
        <v>76466</v>
      </c>
      <c r="C1640" t="s">
        <v>3340</v>
      </c>
      <c r="D1640" t="s">
        <v>3341</v>
      </c>
      <c r="E1640" t="s">
        <v>1181</v>
      </c>
      <c r="F1640" t="s">
        <v>211</v>
      </c>
    </row>
    <row r="1641" spans="1:6" x14ac:dyDescent="0.25">
      <c r="A1641" t="s">
        <v>3342</v>
      </c>
      <c r="B1641">
        <v>76471</v>
      </c>
      <c r="C1641" t="s">
        <v>3342</v>
      </c>
      <c r="D1641" t="s">
        <v>3343</v>
      </c>
      <c r="E1641" t="s">
        <v>1181</v>
      </c>
      <c r="F1641" t="s">
        <v>211</v>
      </c>
    </row>
    <row r="1642" spans="1:6" x14ac:dyDescent="0.25">
      <c r="A1642" t="s">
        <v>3344</v>
      </c>
      <c r="B1642">
        <v>76476</v>
      </c>
      <c r="C1642" t="s">
        <v>3344</v>
      </c>
      <c r="D1642" t="s">
        <v>3345</v>
      </c>
      <c r="E1642" t="s">
        <v>1181</v>
      </c>
      <c r="F1642" t="s">
        <v>211</v>
      </c>
    </row>
    <row r="1643" spans="1:6" x14ac:dyDescent="0.25">
      <c r="A1643" t="s">
        <v>3346</v>
      </c>
      <c r="B1643">
        <v>76481</v>
      </c>
      <c r="C1643" t="s">
        <v>3346</v>
      </c>
      <c r="D1643" t="s">
        <v>3347</v>
      </c>
      <c r="E1643" t="s">
        <v>1181</v>
      </c>
      <c r="F1643" t="s">
        <v>211</v>
      </c>
    </row>
    <row r="1644" spans="1:6" x14ac:dyDescent="0.25">
      <c r="A1644" t="s">
        <v>3348</v>
      </c>
      <c r="B1644">
        <v>76491</v>
      </c>
      <c r="C1644" t="s">
        <v>3348</v>
      </c>
      <c r="D1644" t="s">
        <v>3349</v>
      </c>
      <c r="E1644" t="s">
        <v>1196</v>
      </c>
      <c r="F1644" t="s">
        <v>211</v>
      </c>
    </row>
    <row r="1645" spans="1:6" x14ac:dyDescent="0.25">
      <c r="A1645" t="s">
        <v>3350</v>
      </c>
      <c r="B1645">
        <v>76496</v>
      </c>
      <c r="C1645" t="s">
        <v>3350</v>
      </c>
      <c r="D1645" t="s">
        <v>3351</v>
      </c>
      <c r="E1645" t="s">
        <v>1196</v>
      </c>
      <c r="F1645" t="s">
        <v>211</v>
      </c>
    </row>
    <row r="1646" spans="1:6" x14ac:dyDescent="0.25">
      <c r="A1646" t="s">
        <v>3352</v>
      </c>
      <c r="B1646">
        <v>76501</v>
      </c>
      <c r="C1646" t="s">
        <v>3352</v>
      </c>
      <c r="D1646" t="s">
        <v>3353</v>
      </c>
      <c r="E1646" t="s">
        <v>1196</v>
      </c>
      <c r="F1646" t="s">
        <v>211</v>
      </c>
    </row>
    <row r="1647" spans="1:6" x14ac:dyDescent="0.25">
      <c r="A1647" t="s">
        <v>3354</v>
      </c>
      <c r="B1647">
        <v>76506</v>
      </c>
      <c r="C1647" t="s">
        <v>3354</v>
      </c>
      <c r="D1647" t="s">
        <v>3355</v>
      </c>
      <c r="E1647" t="s">
        <v>1196</v>
      </c>
      <c r="F1647" t="s">
        <v>211</v>
      </c>
    </row>
    <row r="1648" spans="1:6" x14ac:dyDescent="0.25">
      <c r="A1648" t="s">
        <v>3356</v>
      </c>
      <c r="B1648">
        <v>76511</v>
      </c>
      <c r="C1648" t="s">
        <v>3356</v>
      </c>
      <c r="D1648" t="s">
        <v>3357</v>
      </c>
      <c r="E1648" t="s">
        <v>1196</v>
      </c>
      <c r="F1648" t="s">
        <v>211</v>
      </c>
    </row>
    <row r="1649" spans="1:6" x14ac:dyDescent="0.25">
      <c r="A1649" t="s">
        <v>3358</v>
      </c>
      <c r="B1649">
        <v>76516</v>
      </c>
      <c r="C1649" t="s">
        <v>3358</v>
      </c>
      <c r="D1649" t="s">
        <v>3359</v>
      </c>
      <c r="E1649" t="s">
        <v>1196</v>
      </c>
      <c r="F1649" t="s">
        <v>211</v>
      </c>
    </row>
    <row r="1650" spans="1:6" x14ac:dyDescent="0.25">
      <c r="A1650" t="s">
        <v>3360</v>
      </c>
      <c r="B1650">
        <v>76521</v>
      </c>
      <c r="C1650" t="s">
        <v>3361</v>
      </c>
      <c r="D1650" t="s">
        <v>3362</v>
      </c>
      <c r="E1650" t="s">
        <v>1259</v>
      </c>
      <c r="F1650" t="s">
        <v>211</v>
      </c>
    </row>
    <row r="1651" spans="1:6" x14ac:dyDescent="0.25">
      <c r="A1651" t="s">
        <v>3363</v>
      </c>
      <c r="B1651">
        <v>76526</v>
      </c>
      <c r="C1651" t="s">
        <v>3363</v>
      </c>
      <c r="D1651" t="s">
        <v>3364</v>
      </c>
      <c r="E1651" t="s">
        <v>1259</v>
      </c>
      <c r="F1651" t="s">
        <v>211</v>
      </c>
    </row>
    <row r="1652" spans="1:6" x14ac:dyDescent="0.25">
      <c r="A1652" t="s">
        <v>3365</v>
      </c>
      <c r="B1652">
        <v>76531</v>
      </c>
      <c r="C1652" t="s">
        <v>3365</v>
      </c>
      <c r="D1652" t="s">
        <v>3366</v>
      </c>
      <c r="E1652" t="s">
        <v>1259</v>
      </c>
      <c r="F1652" t="s">
        <v>211</v>
      </c>
    </row>
    <row r="1653" spans="1:6" x14ac:dyDescent="0.25">
      <c r="A1653" t="s">
        <v>3367</v>
      </c>
      <c r="B1653">
        <v>76536</v>
      </c>
      <c r="C1653" t="s">
        <v>3367</v>
      </c>
      <c r="D1653" t="s">
        <v>3368</v>
      </c>
      <c r="E1653" t="s">
        <v>1259</v>
      </c>
      <c r="F1653" t="s">
        <v>211</v>
      </c>
    </row>
    <row r="1654" spans="1:6" x14ac:dyDescent="0.25">
      <c r="A1654" t="s">
        <v>3369</v>
      </c>
      <c r="B1654">
        <v>76541</v>
      </c>
      <c r="C1654" t="s">
        <v>3369</v>
      </c>
      <c r="D1654" t="s">
        <v>3370</v>
      </c>
      <c r="E1654" t="s">
        <v>1259</v>
      </c>
      <c r="F1654" t="s">
        <v>211</v>
      </c>
    </row>
    <row r="1655" spans="1:6" x14ac:dyDescent="0.25">
      <c r="A1655" t="s">
        <v>3371</v>
      </c>
      <c r="B1655">
        <v>76546</v>
      </c>
      <c r="C1655" t="s">
        <v>3371</v>
      </c>
      <c r="D1655" t="s">
        <v>3372</v>
      </c>
      <c r="E1655" t="s">
        <v>1259</v>
      </c>
      <c r="F1655" t="s">
        <v>211</v>
      </c>
    </row>
    <row r="1656" spans="1:6" x14ac:dyDescent="0.25">
      <c r="A1656" t="s">
        <v>3373</v>
      </c>
      <c r="B1656">
        <v>76551</v>
      </c>
      <c r="C1656" t="s">
        <v>3373</v>
      </c>
      <c r="D1656" t="s">
        <v>3374</v>
      </c>
      <c r="E1656" t="s">
        <v>1259</v>
      </c>
      <c r="F1656" t="s">
        <v>211</v>
      </c>
    </row>
    <row r="1657" spans="1:6" x14ac:dyDescent="0.25">
      <c r="A1657" t="s">
        <v>3375</v>
      </c>
      <c r="B1657">
        <v>76556</v>
      </c>
      <c r="C1657" t="s">
        <v>3375</v>
      </c>
      <c r="D1657" t="s">
        <v>3376</v>
      </c>
      <c r="E1657" t="s">
        <v>1259</v>
      </c>
      <c r="F1657" t="s">
        <v>211</v>
      </c>
    </row>
    <row r="1658" spans="1:6" x14ac:dyDescent="0.25">
      <c r="A1658" t="s">
        <v>3377</v>
      </c>
      <c r="B1658">
        <v>76561</v>
      </c>
      <c r="C1658" t="s">
        <v>3377</v>
      </c>
      <c r="D1658" t="s">
        <v>3378</v>
      </c>
      <c r="E1658" t="s">
        <v>1259</v>
      </c>
      <c r="F1658" t="s">
        <v>211</v>
      </c>
    </row>
    <row r="1659" spans="1:6" x14ac:dyDescent="0.25">
      <c r="A1659" t="s">
        <v>3379</v>
      </c>
      <c r="B1659">
        <v>76566</v>
      </c>
      <c r="C1659" t="s">
        <v>3379</v>
      </c>
      <c r="D1659" t="s">
        <v>3380</v>
      </c>
      <c r="E1659" t="s">
        <v>1259</v>
      </c>
      <c r="F1659" t="s">
        <v>211</v>
      </c>
    </row>
    <row r="1660" spans="1:6" x14ac:dyDescent="0.25">
      <c r="A1660" t="s">
        <v>3381</v>
      </c>
      <c r="B1660">
        <v>76571</v>
      </c>
      <c r="C1660" t="s">
        <v>3382</v>
      </c>
      <c r="D1660" t="s">
        <v>3383</v>
      </c>
      <c r="E1660" t="s">
        <v>1259</v>
      </c>
      <c r="F1660" t="s">
        <v>211</v>
      </c>
    </row>
    <row r="1661" spans="1:6" x14ac:dyDescent="0.25">
      <c r="A1661" t="s">
        <v>3384</v>
      </c>
      <c r="B1661">
        <v>76576</v>
      </c>
      <c r="C1661" t="s">
        <v>3384</v>
      </c>
      <c r="D1661" t="s">
        <v>3385</v>
      </c>
      <c r="E1661" t="s">
        <v>1259</v>
      </c>
      <c r="F1661" t="s">
        <v>211</v>
      </c>
    </row>
    <row r="1662" spans="1:6" x14ac:dyDescent="0.25">
      <c r="A1662" t="s">
        <v>3386</v>
      </c>
      <c r="B1662">
        <v>76581</v>
      </c>
      <c r="C1662" t="s">
        <v>3386</v>
      </c>
      <c r="D1662" t="s">
        <v>3387</v>
      </c>
      <c r="E1662" t="s">
        <v>1259</v>
      </c>
      <c r="F1662" t="s">
        <v>211</v>
      </c>
    </row>
    <row r="1663" spans="1:6" x14ac:dyDescent="0.25">
      <c r="A1663" t="s">
        <v>3388</v>
      </c>
      <c r="B1663">
        <v>76591</v>
      </c>
      <c r="C1663" t="s">
        <v>3388</v>
      </c>
      <c r="D1663" t="s">
        <v>3389</v>
      </c>
      <c r="E1663" t="s">
        <v>1259</v>
      </c>
      <c r="F1663" t="s">
        <v>211</v>
      </c>
    </row>
    <row r="1664" spans="1:6" x14ac:dyDescent="0.25">
      <c r="A1664" t="s">
        <v>3390</v>
      </c>
      <c r="B1664">
        <v>76596</v>
      </c>
      <c r="C1664" t="s">
        <v>3390</v>
      </c>
      <c r="D1664" t="s">
        <v>3391</v>
      </c>
      <c r="E1664" t="s">
        <v>1291</v>
      </c>
      <c r="F1664" t="s">
        <v>211</v>
      </c>
    </row>
    <row r="1665" spans="1:6" x14ac:dyDescent="0.25">
      <c r="A1665" t="s">
        <v>3392</v>
      </c>
      <c r="B1665">
        <v>76601</v>
      </c>
      <c r="C1665" t="s">
        <v>3392</v>
      </c>
      <c r="D1665" t="s">
        <v>3393</v>
      </c>
      <c r="E1665" t="s">
        <v>1291</v>
      </c>
      <c r="F1665" t="s">
        <v>211</v>
      </c>
    </row>
    <row r="1666" spans="1:6" x14ac:dyDescent="0.25">
      <c r="A1666" t="s">
        <v>3394</v>
      </c>
      <c r="B1666">
        <v>76606</v>
      </c>
      <c r="C1666" t="s">
        <v>3394</v>
      </c>
      <c r="D1666" t="s">
        <v>3395</v>
      </c>
      <c r="E1666" t="s">
        <v>1291</v>
      </c>
      <c r="F1666" t="s">
        <v>211</v>
      </c>
    </row>
    <row r="1667" spans="1:6" x14ac:dyDescent="0.25">
      <c r="A1667" t="s">
        <v>3396</v>
      </c>
      <c r="B1667">
        <v>76611</v>
      </c>
      <c r="C1667" t="s">
        <v>3396</v>
      </c>
      <c r="D1667" t="s">
        <v>3397</v>
      </c>
      <c r="E1667" t="s">
        <v>1291</v>
      </c>
      <c r="F1667" t="s">
        <v>211</v>
      </c>
    </row>
    <row r="1668" spans="1:6" x14ac:dyDescent="0.25">
      <c r="A1668" t="s">
        <v>3398</v>
      </c>
      <c r="B1668">
        <v>76616</v>
      </c>
      <c r="C1668" t="s">
        <v>3398</v>
      </c>
      <c r="D1668" t="s">
        <v>3399</v>
      </c>
      <c r="E1668" t="s">
        <v>1291</v>
      </c>
      <c r="F1668" t="s">
        <v>211</v>
      </c>
    </row>
    <row r="1669" spans="1:6" x14ac:dyDescent="0.25">
      <c r="A1669" t="s">
        <v>3400</v>
      </c>
      <c r="B1669">
        <v>76621</v>
      </c>
      <c r="C1669" t="s">
        <v>3400</v>
      </c>
      <c r="D1669" t="s">
        <v>3401</v>
      </c>
      <c r="E1669" t="s">
        <v>1291</v>
      </c>
      <c r="F1669" t="s">
        <v>211</v>
      </c>
    </row>
    <row r="1670" spans="1:6" x14ac:dyDescent="0.25">
      <c r="A1670" t="s">
        <v>3402</v>
      </c>
      <c r="B1670">
        <v>76626</v>
      </c>
      <c r="C1670" t="s">
        <v>3402</v>
      </c>
      <c r="D1670" t="s">
        <v>3391</v>
      </c>
      <c r="E1670" t="s">
        <v>1291</v>
      </c>
      <c r="F1670" t="s">
        <v>211</v>
      </c>
    </row>
    <row r="1671" spans="1:6" x14ac:dyDescent="0.25">
      <c r="A1671" t="s">
        <v>3403</v>
      </c>
      <c r="B1671">
        <v>76631</v>
      </c>
      <c r="C1671" t="s">
        <v>3403</v>
      </c>
      <c r="D1671" t="s">
        <v>3404</v>
      </c>
      <c r="E1671" t="s">
        <v>1291</v>
      </c>
      <c r="F1671" t="s">
        <v>211</v>
      </c>
    </row>
    <row r="1672" spans="1:6" x14ac:dyDescent="0.25">
      <c r="A1672" t="s">
        <v>3405</v>
      </c>
      <c r="B1672">
        <v>76636</v>
      </c>
      <c r="C1672" t="s">
        <v>3406</v>
      </c>
      <c r="D1672" t="s">
        <v>3407</v>
      </c>
      <c r="E1672" t="s">
        <v>1291</v>
      </c>
      <c r="F1672" t="s">
        <v>211</v>
      </c>
    </row>
    <row r="1673" spans="1:6" x14ac:dyDescent="0.25">
      <c r="A1673" t="s">
        <v>3408</v>
      </c>
      <c r="B1673">
        <v>76641</v>
      </c>
      <c r="C1673" t="s">
        <v>3408</v>
      </c>
      <c r="D1673" t="s">
        <v>3409</v>
      </c>
      <c r="E1673" t="s">
        <v>1291</v>
      </c>
      <c r="F1673" t="s">
        <v>211</v>
      </c>
    </row>
    <row r="1674" spans="1:6" x14ac:dyDescent="0.25">
      <c r="A1674" t="s">
        <v>3410</v>
      </c>
      <c r="B1674">
        <v>76646</v>
      </c>
      <c r="C1674" t="s">
        <v>3410</v>
      </c>
      <c r="D1674" t="s">
        <v>3411</v>
      </c>
      <c r="E1674" t="s">
        <v>1291</v>
      </c>
      <c r="F1674" t="s">
        <v>211</v>
      </c>
    </row>
    <row r="1675" spans="1:6" x14ac:dyDescent="0.25">
      <c r="A1675" t="s">
        <v>3412</v>
      </c>
      <c r="B1675">
        <v>76651</v>
      </c>
      <c r="C1675" t="s">
        <v>3412</v>
      </c>
      <c r="D1675" t="s">
        <v>3413</v>
      </c>
      <c r="E1675" t="s">
        <v>1291</v>
      </c>
      <c r="F1675" t="s">
        <v>211</v>
      </c>
    </row>
    <row r="1676" spans="1:6" x14ac:dyDescent="0.25">
      <c r="A1676" t="s">
        <v>3414</v>
      </c>
      <c r="B1676">
        <v>76656</v>
      </c>
      <c r="C1676" t="s">
        <v>3414</v>
      </c>
      <c r="D1676" t="s">
        <v>3413</v>
      </c>
      <c r="E1676" t="s">
        <v>1291</v>
      </c>
      <c r="F1676" t="s">
        <v>211</v>
      </c>
    </row>
    <row r="1677" spans="1:6" x14ac:dyDescent="0.25">
      <c r="A1677" t="s">
        <v>3415</v>
      </c>
      <c r="B1677">
        <v>76661</v>
      </c>
      <c r="C1677" t="s">
        <v>3415</v>
      </c>
      <c r="D1677" t="s">
        <v>3416</v>
      </c>
      <c r="E1677" t="s">
        <v>1291</v>
      </c>
      <c r="F1677" t="s">
        <v>211</v>
      </c>
    </row>
    <row r="1678" spans="1:6" x14ac:dyDescent="0.25">
      <c r="A1678" t="s">
        <v>3417</v>
      </c>
      <c r="B1678">
        <v>76666</v>
      </c>
      <c r="C1678" t="s">
        <v>3417</v>
      </c>
      <c r="D1678" t="s">
        <v>3416</v>
      </c>
      <c r="E1678" t="s">
        <v>1291</v>
      </c>
      <c r="F1678" t="s">
        <v>211</v>
      </c>
    </row>
    <row r="1679" spans="1:6" x14ac:dyDescent="0.25">
      <c r="A1679" t="s">
        <v>3418</v>
      </c>
      <c r="B1679">
        <v>76671</v>
      </c>
      <c r="C1679" t="s">
        <v>3418</v>
      </c>
      <c r="D1679" t="s">
        <v>3416</v>
      </c>
      <c r="E1679" t="s">
        <v>1291</v>
      </c>
      <c r="F1679" t="s">
        <v>211</v>
      </c>
    </row>
    <row r="1680" spans="1:6" x14ac:dyDescent="0.25">
      <c r="A1680" t="s">
        <v>3419</v>
      </c>
      <c r="B1680">
        <v>76676</v>
      </c>
      <c r="C1680" t="s">
        <v>3419</v>
      </c>
      <c r="D1680" t="s">
        <v>3420</v>
      </c>
      <c r="E1680" t="s">
        <v>1291</v>
      </c>
      <c r="F1680" t="s">
        <v>211</v>
      </c>
    </row>
    <row r="1681" spans="1:6" x14ac:dyDescent="0.25">
      <c r="A1681" t="s">
        <v>3421</v>
      </c>
      <c r="B1681">
        <v>76681</v>
      </c>
      <c r="C1681" t="s">
        <v>3421</v>
      </c>
      <c r="D1681" t="s">
        <v>3422</v>
      </c>
      <c r="E1681" t="s">
        <v>1291</v>
      </c>
      <c r="F1681" t="s">
        <v>211</v>
      </c>
    </row>
    <row r="1682" spans="1:6" x14ac:dyDescent="0.25">
      <c r="A1682" t="s">
        <v>3423</v>
      </c>
      <c r="B1682">
        <v>76686</v>
      </c>
      <c r="C1682" t="s">
        <v>3423</v>
      </c>
      <c r="D1682" t="s">
        <v>3420</v>
      </c>
      <c r="E1682" t="s">
        <v>1291</v>
      </c>
      <c r="F1682" t="s">
        <v>211</v>
      </c>
    </row>
    <row r="1683" spans="1:6" x14ac:dyDescent="0.25">
      <c r="A1683" t="s">
        <v>3424</v>
      </c>
      <c r="B1683">
        <v>76691</v>
      </c>
      <c r="C1683" t="s">
        <v>3424</v>
      </c>
      <c r="D1683" t="s">
        <v>3425</v>
      </c>
      <c r="E1683" t="s">
        <v>1291</v>
      </c>
      <c r="F1683" t="s">
        <v>211</v>
      </c>
    </row>
    <row r="1684" spans="1:6" x14ac:dyDescent="0.25">
      <c r="A1684" t="s">
        <v>3426</v>
      </c>
      <c r="B1684">
        <v>76696</v>
      </c>
      <c r="C1684" t="s">
        <v>3426</v>
      </c>
      <c r="D1684" t="s">
        <v>3427</v>
      </c>
      <c r="E1684" t="s">
        <v>1291</v>
      </c>
      <c r="F1684" t="s">
        <v>211</v>
      </c>
    </row>
    <row r="1685" spans="1:6" x14ac:dyDescent="0.25">
      <c r="A1685" t="s">
        <v>3428</v>
      </c>
      <c r="B1685">
        <v>76701</v>
      </c>
      <c r="C1685" t="s">
        <v>3428</v>
      </c>
      <c r="D1685" t="s">
        <v>3429</v>
      </c>
      <c r="E1685" t="s">
        <v>1291</v>
      </c>
      <c r="F1685" t="s">
        <v>211</v>
      </c>
    </row>
    <row r="1686" spans="1:6" x14ac:dyDescent="0.25">
      <c r="A1686" t="s">
        <v>3430</v>
      </c>
      <c r="B1686">
        <v>76706</v>
      </c>
      <c r="C1686" t="s">
        <v>3430</v>
      </c>
      <c r="D1686" t="s">
        <v>3431</v>
      </c>
      <c r="E1686" t="s">
        <v>1291</v>
      </c>
      <c r="F1686" t="s">
        <v>211</v>
      </c>
    </row>
    <row r="1687" spans="1:6" x14ac:dyDescent="0.25">
      <c r="A1687" t="s">
        <v>3432</v>
      </c>
      <c r="B1687">
        <v>76711</v>
      </c>
      <c r="C1687" t="s">
        <v>3432</v>
      </c>
      <c r="D1687" t="s">
        <v>3433</v>
      </c>
      <c r="E1687" t="s">
        <v>1291</v>
      </c>
      <c r="F1687" t="s">
        <v>211</v>
      </c>
    </row>
    <row r="1688" spans="1:6" x14ac:dyDescent="0.25">
      <c r="A1688" t="s">
        <v>3434</v>
      </c>
      <c r="B1688">
        <v>76716</v>
      </c>
      <c r="C1688" t="s">
        <v>3434</v>
      </c>
      <c r="D1688" t="s">
        <v>3435</v>
      </c>
      <c r="E1688" t="s">
        <v>1291</v>
      </c>
      <c r="F1688" t="s">
        <v>211</v>
      </c>
    </row>
    <row r="1689" spans="1:6" x14ac:dyDescent="0.25">
      <c r="A1689" t="s">
        <v>3436</v>
      </c>
      <c r="B1689">
        <v>76721</v>
      </c>
      <c r="C1689" t="s">
        <v>3436</v>
      </c>
      <c r="D1689" t="s">
        <v>3437</v>
      </c>
      <c r="E1689" t="s">
        <v>1291</v>
      </c>
      <c r="F1689" t="s">
        <v>211</v>
      </c>
    </row>
    <row r="1690" spans="1:6" x14ac:dyDescent="0.25">
      <c r="A1690" t="s">
        <v>3438</v>
      </c>
      <c r="B1690">
        <v>76726</v>
      </c>
      <c r="C1690" t="s">
        <v>3438</v>
      </c>
      <c r="D1690" t="s">
        <v>3439</v>
      </c>
      <c r="E1690" t="s">
        <v>1291</v>
      </c>
      <c r="F1690" t="s">
        <v>211</v>
      </c>
    </row>
    <row r="1691" spans="1:6" x14ac:dyDescent="0.25">
      <c r="A1691" t="s">
        <v>3440</v>
      </c>
      <c r="B1691">
        <v>76731</v>
      </c>
      <c r="C1691" t="s">
        <v>3440</v>
      </c>
      <c r="D1691" t="s">
        <v>3441</v>
      </c>
      <c r="E1691" t="s">
        <v>1291</v>
      </c>
      <c r="F1691" t="s">
        <v>211</v>
      </c>
    </row>
    <row r="1692" spans="1:6" x14ac:dyDescent="0.25">
      <c r="A1692" t="s">
        <v>3442</v>
      </c>
      <c r="B1692">
        <v>76736</v>
      </c>
      <c r="C1692" t="s">
        <v>3442</v>
      </c>
      <c r="D1692" t="s">
        <v>3443</v>
      </c>
      <c r="E1692" t="s">
        <v>1291</v>
      </c>
      <c r="F1692" t="s">
        <v>211</v>
      </c>
    </row>
    <row r="1693" spans="1:6" x14ac:dyDescent="0.25">
      <c r="A1693" t="s">
        <v>3444</v>
      </c>
      <c r="B1693">
        <v>76741</v>
      </c>
      <c r="C1693" t="s">
        <v>3444</v>
      </c>
      <c r="D1693" t="s">
        <v>3445</v>
      </c>
      <c r="E1693" t="s">
        <v>1291</v>
      </c>
      <c r="F1693" t="s">
        <v>211</v>
      </c>
    </row>
    <row r="1694" spans="1:6" x14ac:dyDescent="0.25">
      <c r="A1694" t="s">
        <v>3446</v>
      </c>
      <c r="B1694">
        <v>76746</v>
      </c>
      <c r="C1694" t="s">
        <v>3446</v>
      </c>
      <c r="D1694" t="s">
        <v>3447</v>
      </c>
      <c r="E1694" t="s">
        <v>1291</v>
      </c>
      <c r="F1694" t="s">
        <v>211</v>
      </c>
    </row>
    <row r="1695" spans="1:6" x14ac:dyDescent="0.25">
      <c r="A1695" t="s">
        <v>3448</v>
      </c>
      <c r="B1695">
        <v>76751</v>
      </c>
      <c r="C1695" t="s">
        <v>3448</v>
      </c>
      <c r="D1695" t="s">
        <v>3449</v>
      </c>
      <c r="E1695" t="s">
        <v>1291</v>
      </c>
      <c r="F1695" t="s">
        <v>211</v>
      </c>
    </row>
    <row r="1696" spans="1:6" x14ac:dyDescent="0.25">
      <c r="A1696" t="s">
        <v>3450</v>
      </c>
      <c r="B1696">
        <v>76756</v>
      </c>
      <c r="C1696" t="s">
        <v>3450</v>
      </c>
      <c r="D1696" t="s">
        <v>3451</v>
      </c>
      <c r="E1696" t="s">
        <v>1291</v>
      </c>
      <c r="F1696" t="s">
        <v>211</v>
      </c>
    </row>
    <row r="1697" spans="1:6" x14ac:dyDescent="0.25">
      <c r="A1697" t="s">
        <v>3452</v>
      </c>
      <c r="B1697">
        <v>76761</v>
      </c>
      <c r="C1697" t="s">
        <v>3452</v>
      </c>
      <c r="D1697" t="s">
        <v>3453</v>
      </c>
      <c r="E1697" t="s">
        <v>1291</v>
      </c>
      <c r="F1697" t="s">
        <v>211</v>
      </c>
    </row>
    <row r="1698" spans="1:6" x14ac:dyDescent="0.25">
      <c r="A1698" t="s">
        <v>3454</v>
      </c>
      <c r="B1698">
        <v>76766</v>
      </c>
      <c r="C1698" t="s">
        <v>3454</v>
      </c>
      <c r="D1698" t="s">
        <v>3455</v>
      </c>
      <c r="E1698" t="s">
        <v>1291</v>
      </c>
      <c r="F1698" t="s">
        <v>211</v>
      </c>
    </row>
    <row r="1699" spans="1:6" x14ac:dyDescent="0.25">
      <c r="A1699" t="s">
        <v>3456</v>
      </c>
      <c r="B1699">
        <v>76771</v>
      </c>
      <c r="C1699" t="s">
        <v>3456</v>
      </c>
      <c r="D1699" t="s">
        <v>3457</v>
      </c>
      <c r="E1699" t="s">
        <v>1291</v>
      </c>
      <c r="F1699" t="s">
        <v>211</v>
      </c>
    </row>
    <row r="1700" spans="1:6" x14ac:dyDescent="0.25">
      <c r="A1700" t="s">
        <v>3458</v>
      </c>
      <c r="B1700">
        <v>76776</v>
      </c>
      <c r="C1700" t="s">
        <v>3458</v>
      </c>
      <c r="D1700" t="s">
        <v>3459</v>
      </c>
      <c r="E1700" t="s">
        <v>1291</v>
      </c>
      <c r="F1700" t="s">
        <v>211</v>
      </c>
    </row>
    <row r="1701" spans="1:6" x14ac:dyDescent="0.25">
      <c r="A1701" t="s">
        <v>3460</v>
      </c>
      <c r="B1701">
        <v>76781</v>
      </c>
      <c r="C1701" t="s">
        <v>3460</v>
      </c>
      <c r="D1701" t="s">
        <v>3461</v>
      </c>
      <c r="E1701" t="s">
        <v>1291</v>
      </c>
      <c r="F1701" t="s">
        <v>211</v>
      </c>
    </row>
    <row r="1702" spans="1:6" x14ac:dyDescent="0.25">
      <c r="A1702" t="s">
        <v>3462</v>
      </c>
      <c r="B1702">
        <v>76786</v>
      </c>
      <c r="C1702" t="s">
        <v>3462</v>
      </c>
      <c r="D1702" t="s">
        <v>3463</v>
      </c>
      <c r="E1702" t="s">
        <v>1291</v>
      </c>
      <c r="F1702" t="s">
        <v>211</v>
      </c>
    </row>
    <row r="1703" spans="1:6" x14ac:dyDescent="0.25">
      <c r="A1703" t="s">
        <v>3464</v>
      </c>
      <c r="B1703">
        <v>76791</v>
      </c>
      <c r="C1703" t="s">
        <v>3464</v>
      </c>
      <c r="D1703" t="s">
        <v>3465</v>
      </c>
      <c r="E1703" t="s">
        <v>1291</v>
      </c>
      <c r="F1703" t="s">
        <v>211</v>
      </c>
    </row>
    <row r="1704" spans="1:6" x14ac:dyDescent="0.25">
      <c r="A1704" t="s">
        <v>3466</v>
      </c>
      <c r="B1704">
        <v>76796</v>
      </c>
      <c r="C1704" t="s">
        <v>3466</v>
      </c>
      <c r="D1704" t="s">
        <v>3467</v>
      </c>
      <c r="E1704" t="s">
        <v>1291</v>
      </c>
      <c r="F1704" t="s">
        <v>211</v>
      </c>
    </row>
    <row r="1705" spans="1:6" x14ac:dyDescent="0.25">
      <c r="A1705" t="s">
        <v>3468</v>
      </c>
      <c r="B1705">
        <v>76801</v>
      </c>
      <c r="C1705" t="s">
        <v>3468</v>
      </c>
      <c r="D1705" t="s">
        <v>3469</v>
      </c>
      <c r="E1705" t="s">
        <v>1291</v>
      </c>
      <c r="F1705" t="s">
        <v>211</v>
      </c>
    </row>
    <row r="1706" spans="1:6" x14ac:dyDescent="0.25">
      <c r="A1706" t="s">
        <v>3470</v>
      </c>
      <c r="B1706">
        <v>76806</v>
      </c>
      <c r="C1706" t="s">
        <v>3470</v>
      </c>
      <c r="D1706" t="s">
        <v>3471</v>
      </c>
      <c r="E1706" t="s">
        <v>1291</v>
      </c>
      <c r="F1706" t="s">
        <v>211</v>
      </c>
    </row>
    <row r="1707" spans="1:6" x14ac:dyDescent="0.25">
      <c r="A1707" t="s">
        <v>3472</v>
      </c>
      <c r="B1707">
        <v>76811</v>
      </c>
      <c r="C1707" t="s">
        <v>3472</v>
      </c>
      <c r="D1707" t="s">
        <v>3473</v>
      </c>
      <c r="E1707" t="s">
        <v>1291</v>
      </c>
      <c r="F1707" t="s">
        <v>211</v>
      </c>
    </row>
    <row r="1708" spans="1:6" x14ac:dyDescent="0.25">
      <c r="A1708" t="s">
        <v>3474</v>
      </c>
      <c r="B1708">
        <v>76816</v>
      </c>
      <c r="C1708" t="s">
        <v>3474</v>
      </c>
      <c r="D1708" t="s">
        <v>3475</v>
      </c>
      <c r="E1708" t="s">
        <v>1291</v>
      </c>
      <c r="F1708" t="s">
        <v>211</v>
      </c>
    </row>
    <row r="1709" spans="1:6" x14ac:dyDescent="0.25">
      <c r="A1709" t="s">
        <v>3476</v>
      </c>
      <c r="B1709">
        <v>76821</v>
      </c>
      <c r="C1709" t="s">
        <v>3476</v>
      </c>
      <c r="D1709" t="s">
        <v>3477</v>
      </c>
      <c r="E1709" t="s">
        <v>1291</v>
      </c>
      <c r="F1709" t="s">
        <v>211</v>
      </c>
    </row>
    <row r="1710" spans="1:6" x14ac:dyDescent="0.25">
      <c r="A1710" t="s">
        <v>3478</v>
      </c>
      <c r="B1710">
        <v>76826</v>
      </c>
      <c r="C1710" t="s">
        <v>3478</v>
      </c>
      <c r="D1710" t="s">
        <v>3479</v>
      </c>
      <c r="E1710" t="s">
        <v>1291</v>
      </c>
      <c r="F1710" t="s">
        <v>211</v>
      </c>
    </row>
    <row r="1711" spans="1:6" x14ac:dyDescent="0.25">
      <c r="A1711" t="s">
        <v>3480</v>
      </c>
      <c r="B1711">
        <v>76831</v>
      </c>
      <c r="C1711" t="s">
        <v>3480</v>
      </c>
      <c r="D1711" t="s">
        <v>3481</v>
      </c>
      <c r="E1711" t="s">
        <v>1291</v>
      </c>
      <c r="F1711" t="s">
        <v>211</v>
      </c>
    </row>
    <row r="1712" spans="1:6" x14ac:dyDescent="0.25">
      <c r="A1712" t="s">
        <v>3482</v>
      </c>
      <c r="B1712">
        <v>76836</v>
      </c>
      <c r="C1712" t="s">
        <v>3482</v>
      </c>
      <c r="D1712" t="s">
        <v>3483</v>
      </c>
      <c r="E1712" t="s">
        <v>1291</v>
      </c>
      <c r="F1712" t="s">
        <v>211</v>
      </c>
    </row>
    <row r="1713" spans="1:6" x14ac:dyDescent="0.25">
      <c r="A1713" t="s">
        <v>3484</v>
      </c>
      <c r="B1713">
        <v>76841</v>
      </c>
      <c r="C1713" t="s">
        <v>3484</v>
      </c>
      <c r="D1713" t="s">
        <v>3485</v>
      </c>
      <c r="E1713" t="s">
        <v>1291</v>
      </c>
      <c r="F1713" t="s">
        <v>211</v>
      </c>
    </row>
    <row r="1714" spans="1:6" x14ac:dyDescent="0.25">
      <c r="A1714" t="s">
        <v>3486</v>
      </c>
      <c r="B1714">
        <v>76846</v>
      </c>
      <c r="C1714" t="s">
        <v>3486</v>
      </c>
      <c r="D1714" t="s">
        <v>3487</v>
      </c>
      <c r="E1714" t="s">
        <v>1291</v>
      </c>
      <c r="F1714" t="s">
        <v>211</v>
      </c>
    </row>
    <row r="1715" spans="1:6" x14ac:dyDescent="0.25">
      <c r="A1715" t="s">
        <v>3488</v>
      </c>
      <c r="B1715">
        <v>76851</v>
      </c>
      <c r="C1715" t="s">
        <v>3488</v>
      </c>
      <c r="D1715" t="s">
        <v>3489</v>
      </c>
      <c r="E1715" t="s">
        <v>1291</v>
      </c>
      <c r="F1715" t="s">
        <v>211</v>
      </c>
    </row>
    <row r="1716" spans="1:6" x14ac:dyDescent="0.25">
      <c r="A1716" t="s">
        <v>3490</v>
      </c>
      <c r="B1716">
        <v>76856</v>
      </c>
      <c r="C1716" t="s">
        <v>3490</v>
      </c>
      <c r="D1716" t="s">
        <v>3491</v>
      </c>
      <c r="E1716" t="s">
        <v>1291</v>
      </c>
      <c r="F1716" t="s">
        <v>211</v>
      </c>
    </row>
    <row r="1717" spans="1:6" x14ac:dyDescent="0.25">
      <c r="A1717" t="s">
        <v>3492</v>
      </c>
      <c r="B1717">
        <v>76861</v>
      </c>
      <c r="C1717" t="s">
        <v>3492</v>
      </c>
      <c r="D1717" t="s">
        <v>3493</v>
      </c>
      <c r="E1717" t="s">
        <v>1291</v>
      </c>
      <c r="F1717" t="s">
        <v>211</v>
      </c>
    </row>
    <row r="1718" spans="1:6" x14ac:dyDescent="0.25">
      <c r="A1718" t="s">
        <v>3494</v>
      </c>
      <c r="B1718">
        <v>76866</v>
      </c>
      <c r="C1718" t="s">
        <v>3494</v>
      </c>
      <c r="D1718" t="s">
        <v>3495</v>
      </c>
      <c r="E1718" t="s">
        <v>1291</v>
      </c>
      <c r="F1718" t="s">
        <v>211</v>
      </c>
    </row>
    <row r="1719" spans="1:6" x14ac:dyDescent="0.25">
      <c r="A1719" t="s">
        <v>3496</v>
      </c>
      <c r="B1719">
        <v>76871</v>
      </c>
      <c r="C1719" t="s">
        <v>3496</v>
      </c>
      <c r="D1719" t="s">
        <v>3497</v>
      </c>
      <c r="E1719" t="s">
        <v>1291</v>
      </c>
      <c r="F1719" t="s">
        <v>211</v>
      </c>
    </row>
    <row r="1720" spans="1:6" x14ac:dyDescent="0.25">
      <c r="A1720" t="s">
        <v>3498</v>
      </c>
      <c r="B1720">
        <v>76876</v>
      </c>
      <c r="C1720" t="s">
        <v>3498</v>
      </c>
      <c r="D1720" t="s">
        <v>3499</v>
      </c>
      <c r="E1720" t="s">
        <v>1291</v>
      </c>
      <c r="F1720" t="s">
        <v>211</v>
      </c>
    </row>
    <row r="1721" spans="1:6" x14ac:dyDescent="0.25">
      <c r="A1721" t="s">
        <v>3500</v>
      </c>
      <c r="B1721">
        <v>76881</v>
      </c>
      <c r="C1721" t="s">
        <v>3500</v>
      </c>
      <c r="D1721" t="s">
        <v>3501</v>
      </c>
      <c r="E1721" t="s">
        <v>1291</v>
      </c>
      <c r="F1721" t="s">
        <v>211</v>
      </c>
    </row>
    <row r="1722" spans="1:6" x14ac:dyDescent="0.25">
      <c r="A1722" t="s">
        <v>3502</v>
      </c>
      <c r="B1722">
        <v>76886</v>
      </c>
      <c r="C1722" t="s">
        <v>3502</v>
      </c>
      <c r="D1722" t="s">
        <v>3503</v>
      </c>
      <c r="E1722" t="s">
        <v>1291</v>
      </c>
      <c r="F1722" t="s">
        <v>211</v>
      </c>
    </row>
    <row r="1723" spans="1:6" x14ac:dyDescent="0.25">
      <c r="A1723" t="s">
        <v>3504</v>
      </c>
      <c r="B1723">
        <v>76891</v>
      </c>
      <c r="C1723" t="s">
        <v>3504</v>
      </c>
      <c r="D1723" t="s">
        <v>3505</v>
      </c>
      <c r="E1723" t="s">
        <v>1291</v>
      </c>
      <c r="F1723" t="s">
        <v>211</v>
      </c>
    </row>
    <row r="1724" spans="1:6" x14ac:dyDescent="0.25">
      <c r="A1724" t="s">
        <v>3506</v>
      </c>
      <c r="B1724">
        <v>76896</v>
      </c>
      <c r="C1724" t="s">
        <v>3506</v>
      </c>
      <c r="D1724" t="s">
        <v>3507</v>
      </c>
      <c r="E1724" t="s">
        <v>1291</v>
      </c>
      <c r="F1724" t="s">
        <v>211</v>
      </c>
    </row>
    <row r="1725" spans="1:6" x14ac:dyDescent="0.25">
      <c r="A1725" t="s">
        <v>3508</v>
      </c>
      <c r="B1725">
        <v>76901</v>
      </c>
      <c r="C1725" t="s">
        <v>3508</v>
      </c>
      <c r="D1725" t="s">
        <v>3509</v>
      </c>
      <c r="E1725" t="s">
        <v>1291</v>
      </c>
      <c r="F1725" t="s">
        <v>211</v>
      </c>
    </row>
    <row r="1726" spans="1:6" x14ac:dyDescent="0.25">
      <c r="A1726" t="s">
        <v>3510</v>
      </c>
      <c r="B1726">
        <v>76906</v>
      </c>
      <c r="C1726" t="s">
        <v>3510</v>
      </c>
      <c r="D1726" t="s">
        <v>3511</v>
      </c>
      <c r="E1726" t="s">
        <v>1291</v>
      </c>
      <c r="F1726" t="s">
        <v>211</v>
      </c>
    </row>
    <row r="1727" spans="1:6" x14ac:dyDescent="0.25">
      <c r="A1727" t="s">
        <v>3512</v>
      </c>
      <c r="B1727">
        <v>76911</v>
      </c>
      <c r="C1727" t="s">
        <v>3512</v>
      </c>
      <c r="D1727" t="s">
        <v>3513</v>
      </c>
      <c r="E1727" t="s">
        <v>1291</v>
      </c>
      <c r="F1727" t="s">
        <v>211</v>
      </c>
    </row>
    <row r="1728" spans="1:6" x14ac:dyDescent="0.25">
      <c r="A1728" t="s">
        <v>3514</v>
      </c>
      <c r="B1728">
        <v>76916</v>
      </c>
      <c r="C1728" t="s">
        <v>3514</v>
      </c>
      <c r="D1728" t="s">
        <v>3515</v>
      </c>
      <c r="E1728" t="s">
        <v>1291</v>
      </c>
      <c r="F1728" t="s">
        <v>211</v>
      </c>
    </row>
    <row r="1729" spans="1:6" x14ac:dyDescent="0.25">
      <c r="A1729" t="s">
        <v>3516</v>
      </c>
      <c r="B1729">
        <v>76921</v>
      </c>
      <c r="C1729" t="s">
        <v>3516</v>
      </c>
      <c r="D1729" t="s">
        <v>3517</v>
      </c>
      <c r="E1729" t="s">
        <v>1291</v>
      </c>
      <c r="F1729" t="s">
        <v>211</v>
      </c>
    </row>
    <row r="1730" spans="1:6" x14ac:dyDescent="0.25">
      <c r="A1730" t="s">
        <v>3518</v>
      </c>
      <c r="B1730">
        <v>76926</v>
      </c>
      <c r="C1730" t="s">
        <v>3518</v>
      </c>
      <c r="D1730" t="s">
        <v>3519</v>
      </c>
      <c r="E1730" t="s">
        <v>1291</v>
      </c>
      <c r="F1730" t="s">
        <v>211</v>
      </c>
    </row>
    <row r="1731" spans="1:6" x14ac:dyDescent="0.25">
      <c r="A1731" t="s">
        <v>3520</v>
      </c>
      <c r="B1731">
        <v>76931</v>
      </c>
      <c r="C1731" t="s">
        <v>3520</v>
      </c>
      <c r="D1731" t="s">
        <v>3521</v>
      </c>
      <c r="E1731" t="s">
        <v>1291</v>
      </c>
      <c r="F1731" t="s">
        <v>211</v>
      </c>
    </row>
    <row r="1732" spans="1:6" x14ac:dyDescent="0.25">
      <c r="A1732" t="s">
        <v>3522</v>
      </c>
      <c r="B1732">
        <v>76936</v>
      </c>
      <c r="C1732" t="s">
        <v>3522</v>
      </c>
      <c r="D1732" t="s">
        <v>3523</v>
      </c>
      <c r="E1732" t="s">
        <v>1291</v>
      </c>
      <c r="F1732" t="s">
        <v>211</v>
      </c>
    </row>
    <row r="1733" spans="1:6" x14ac:dyDescent="0.25">
      <c r="A1733" t="s">
        <v>3524</v>
      </c>
      <c r="B1733">
        <v>76941</v>
      </c>
      <c r="C1733" t="s">
        <v>3524</v>
      </c>
      <c r="D1733" t="s">
        <v>3525</v>
      </c>
      <c r="E1733" t="s">
        <v>1291</v>
      </c>
      <c r="F1733" t="s">
        <v>211</v>
      </c>
    </row>
    <row r="1734" spans="1:6" x14ac:dyDescent="0.25">
      <c r="A1734" t="s">
        <v>3526</v>
      </c>
      <c r="B1734">
        <v>76946</v>
      </c>
      <c r="C1734" t="s">
        <v>3526</v>
      </c>
      <c r="D1734" t="s">
        <v>3527</v>
      </c>
      <c r="E1734" t="s">
        <v>1291</v>
      </c>
      <c r="F1734" t="s">
        <v>211</v>
      </c>
    </row>
    <row r="1735" spans="1:6" x14ac:dyDescent="0.25">
      <c r="A1735" t="s">
        <v>3528</v>
      </c>
      <c r="B1735">
        <v>76951</v>
      </c>
      <c r="C1735" t="s">
        <v>3528</v>
      </c>
      <c r="D1735" t="s">
        <v>3529</v>
      </c>
      <c r="E1735" t="s">
        <v>1291</v>
      </c>
      <c r="F1735" t="s">
        <v>211</v>
      </c>
    </row>
    <row r="1736" spans="1:6" x14ac:dyDescent="0.25">
      <c r="A1736" t="s">
        <v>3530</v>
      </c>
      <c r="B1736">
        <v>76956</v>
      </c>
      <c r="C1736" t="s">
        <v>3530</v>
      </c>
      <c r="D1736" t="s">
        <v>3531</v>
      </c>
      <c r="E1736" t="s">
        <v>1291</v>
      </c>
      <c r="F1736" t="s">
        <v>211</v>
      </c>
    </row>
    <row r="1737" spans="1:6" x14ac:dyDescent="0.25">
      <c r="A1737" t="s">
        <v>3532</v>
      </c>
      <c r="B1737">
        <v>76961</v>
      </c>
      <c r="C1737" t="s">
        <v>3532</v>
      </c>
      <c r="D1737" t="s">
        <v>3533</v>
      </c>
      <c r="E1737" t="s">
        <v>1291</v>
      </c>
      <c r="F1737" t="s">
        <v>211</v>
      </c>
    </row>
    <row r="1738" spans="1:6" x14ac:dyDescent="0.25">
      <c r="A1738" t="s">
        <v>3534</v>
      </c>
      <c r="B1738">
        <v>76966</v>
      </c>
      <c r="C1738" t="s">
        <v>3534</v>
      </c>
      <c r="D1738" t="s">
        <v>3535</v>
      </c>
      <c r="E1738" t="s">
        <v>1291</v>
      </c>
      <c r="F1738" t="s">
        <v>211</v>
      </c>
    </row>
    <row r="1739" spans="1:6" x14ac:dyDescent="0.25">
      <c r="A1739" t="s">
        <v>3536</v>
      </c>
      <c r="B1739">
        <v>76971</v>
      </c>
      <c r="C1739" t="s">
        <v>3536</v>
      </c>
      <c r="D1739" t="s">
        <v>3537</v>
      </c>
      <c r="E1739" t="s">
        <v>1291</v>
      </c>
      <c r="F1739" t="s">
        <v>211</v>
      </c>
    </row>
    <row r="1740" spans="1:6" x14ac:dyDescent="0.25">
      <c r="A1740" t="s">
        <v>3538</v>
      </c>
      <c r="B1740">
        <v>76976</v>
      </c>
      <c r="C1740" t="s">
        <v>3538</v>
      </c>
      <c r="D1740" t="s">
        <v>3539</v>
      </c>
      <c r="E1740" t="s">
        <v>1291</v>
      </c>
      <c r="F1740" t="s">
        <v>211</v>
      </c>
    </row>
    <row r="1741" spans="1:6" x14ac:dyDescent="0.25">
      <c r="A1741" t="s">
        <v>3540</v>
      </c>
      <c r="B1741">
        <v>76981</v>
      </c>
      <c r="C1741" t="s">
        <v>3540</v>
      </c>
      <c r="D1741" t="s">
        <v>3541</v>
      </c>
      <c r="E1741" t="s">
        <v>1291</v>
      </c>
      <c r="F1741" t="s">
        <v>211</v>
      </c>
    </row>
    <row r="1742" spans="1:6" x14ac:dyDescent="0.25">
      <c r="A1742" t="s">
        <v>3542</v>
      </c>
      <c r="B1742">
        <v>76986</v>
      </c>
      <c r="C1742" t="s">
        <v>3542</v>
      </c>
      <c r="D1742" t="s">
        <v>3543</v>
      </c>
      <c r="E1742" t="s">
        <v>1291</v>
      </c>
      <c r="F1742" t="s">
        <v>211</v>
      </c>
    </row>
    <row r="1743" spans="1:6" x14ac:dyDescent="0.25">
      <c r="A1743" t="s">
        <v>3544</v>
      </c>
      <c r="B1743">
        <v>76991</v>
      </c>
      <c r="C1743" t="s">
        <v>3544</v>
      </c>
      <c r="D1743" t="s">
        <v>3545</v>
      </c>
      <c r="E1743" t="s">
        <v>1291</v>
      </c>
      <c r="F1743" t="s">
        <v>211</v>
      </c>
    </row>
    <row r="1744" spans="1:6" x14ac:dyDescent="0.25">
      <c r="A1744" t="s">
        <v>3546</v>
      </c>
      <c r="B1744">
        <v>76996</v>
      </c>
      <c r="C1744" t="s">
        <v>3546</v>
      </c>
      <c r="D1744" t="s">
        <v>3547</v>
      </c>
      <c r="E1744" t="s">
        <v>1291</v>
      </c>
      <c r="F1744" t="s">
        <v>211</v>
      </c>
    </row>
    <row r="1745" spans="1:6" x14ac:dyDescent="0.25">
      <c r="A1745" t="s">
        <v>3548</v>
      </c>
      <c r="B1745">
        <v>77001</v>
      </c>
      <c r="C1745" t="s">
        <v>3548</v>
      </c>
      <c r="D1745" t="s">
        <v>3549</v>
      </c>
      <c r="E1745" t="s">
        <v>1291</v>
      </c>
      <c r="F1745" t="s">
        <v>211</v>
      </c>
    </row>
    <row r="1746" spans="1:6" x14ac:dyDescent="0.25">
      <c r="A1746" t="s">
        <v>3550</v>
      </c>
      <c r="B1746">
        <v>77006</v>
      </c>
      <c r="C1746" t="s">
        <v>3550</v>
      </c>
      <c r="D1746" t="s">
        <v>3551</v>
      </c>
      <c r="E1746" t="s">
        <v>1291</v>
      </c>
      <c r="F1746" t="s">
        <v>211</v>
      </c>
    </row>
    <row r="1747" spans="1:6" x14ac:dyDescent="0.25">
      <c r="A1747" t="s">
        <v>3552</v>
      </c>
      <c r="B1747">
        <v>77011</v>
      </c>
      <c r="C1747" t="s">
        <v>3552</v>
      </c>
      <c r="D1747" t="s">
        <v>3553</v>
      </c>
      <c r="E1747" t="s">
        <v>1291</v>
      </c>
      <c r="F1747" t="s">
        <v>211</v>
      </c>
    </row>
    <row r="1748" spans="1:6" x14ac:dyDescent="0.25">
      <c r="A1748" t="s">
        <v>3554</v>
      </c>
      <c r="B1748">
        <v>77016</v>
      </c>
      <c r="C1748" t="s">
        <v>3554</v>
      </c>
      <c r="D1748" t="s">
        <v>3555</v>
      </c>
      <c r="E1748" t="s">
        <v>1291</v>
      </c>
      <c r="F1748" t="s">
        <v>211</v>
      </c>
    </row>
    <row r="1749" spans="1:6" x14ac:dyDescent="0.25">
      <c r="A1749" t="s">
        <v>3556</v>
      </c>
      <c r="B1749">
        <v>77021</v>
      </c>
      <c r="C1749" t="s">
        <v>3556</v>
      </c>
      <c r="D1749" t="s">
        <v>3557</v>
      </c>
      <c r="E1749" t="s">
        <v>1291</v>
      </c>
      <c r="F1749" t="s">
        <v>211</v>
      </c>
    </row>
    <row r="1750" spans="1:6" x14ac:dyDescent="0.25">
      <c r="A1750" t="s">
        <v>3558</v>
      </c>
      <c r="B1750">
        <v>77026</v>
      </c>
      <c r="C1750" t="s">
        <v>3558</v>
      </c>
      <c r="D1750" t="s">
        <v>3559</v>
      </c>
      <c r="E1750" t="s">
        <v>1291</v>
      </c>
      <c r="F1750" t="s">
        <v>211</v>
      </c>
    </row>
    <row r="1751" spans="1:6" x14ac:dyDescent="0.25">
      <c r="A1751" t="s">
        <v>3560</v>
      </c>
      <c r="B1751">
        <v>77031</v>
      </c>
      <c r="C1751" t="s">
        <v>3560</v>
      </c>
      <c r="D1751" t="s">
        <v>3561</v>
      </c>
      <c r="E1751" t="s">
        <v>1291</v>
      </c>
      <c r="F1751" t="s">
        <v>211</v>
      </c>
    </row>
    <row r="1752" spans="1:6" x14ac:dyDescent="0.25">
      <c r="A1752" t="s">
        <v>3562</v>
      </c>
      <c r="B1752">
        <v>77036</v>
      </c>
      <c r="C1752" t="s">
        <v>3562</v>
      </c>
      <c r="D1752" t="s">
        <v>3563</v>
      </c>
      <c r="E1752" t="s">
        <v>1291</v>
      </c>
      <c r="F1752" t="s">
        <v>211</v>
      </c>
    </row>
    <row r="1753" spans="1:6" x14ac:dyDescent="0.25">
      <c r="A1753" t="s">
        <v>3564</v>
      </c>
      <c r="B1753">
        <v>77041</v>
      </c>
      <c r="C1753" t="s">
        <v>3564</v>
      </c>
      <c r="D1753" t="s">
        <v>3565</v>
      </c>
      <c r="E1753" t="s">
        <v>1291</v>
      </c>
      <c r="F1753" t="s">
        <v>211</v>
      </c>
    </row>
    <row r="1754" spans="1:6" x14ac:dyDescent="0.25">
      <c r="A1754" t="s">
        <v>3566</v>
      </c>
      <c r="B1754">
        <v>77046</v>
      </c>
      <c r="C1754" t="s">
        <v>3566</v>
      </c>
      <c r="D1754" t="s">
        <v>3567</v>
      </c>
      <c r="E1754" t="s">
        <v>1291</v>
      </c>
      <c r="F1754" t="s">
        <v>211</v>
      </c>
    </row>
    <row r="1755" spans="1:6" x14ac:dyDescent="0.25">
      <c r="A1755" t="s">
        <v>3568</v>
      </c>
      <c r="B1755">
        <v>77051</v>
      </c>
      <c r="C1755" t="s">
        <v>3568</v>
      </c>
      <c r="D1755" t="s">
        <v>3569</v>
      </c>
      <c r="E1755" t="s">
        <v>1291</v>
      </c>
      <c r="F1755" t="s">
        <v>211</v>
      </c>
    </row>
    <row r="1756" spans="1:6" x14ac:dyDescent="0.25">
      <c r="A1756" t="s">
        <v>3570</v>
      </c>
      <c r="B1756">
        <v>77056</v>
      </c>
      <c r="C1756" t="s">
        <v>3570</v>
      </c>
      <c r="D1756" t="s">
        <v>3571</v>
      </c>
      <c r="E1756" t="s">
        <v>1291</v>
      </c>
      <c r="F1756" t="s">
        <v>211</v>
      </c>
    </row>
    <row r="1757" spans="1:6" x14ac:dyDescent="0.25">
      <c r="A1757" t="s">
        <v>3572</v>
      </c>
      <c r="B1757">
        <v>77061</v>
      </c>
      <c r="C1757" t="s">
        <v>3572</v>
      </c>
      <c r="D1757" t="s">
        <v>3573</v>
      </c>
      <c r="E1757" t="s">
        <v>1291</v>
      </c>
      <c r="F1757" t="s">
        <v>211</v>
      </c>
    </row>
    <row r="1758" spans="1:6" x14ac:dyDescent="0.25">
      <c r="A1758" t="s">
        <v>3574</v>
      </c>
      <c r="B1758">
        <v>77066</v>
      </c>
      <c r="C1758" t="s">
        <v>3574</v>
      </c>
      <c r="D1758" t="s">
        <v>3575</v>
      </c>
      <c r="E1758" t="s">
        <v>1291</v>
      </c>
      <c r="F1758" t="s">
        <v>211</v>
      </c>
    </row>
    <row r="1759" spans="1:6" x14ac:dyDescent="0.25">
      <c r="A1759" t="s">
        <v>3576</v>
      </c>
      <c r="B1759">
        <v>77071</v>
      </c>
      <c r="C1759" t="s">
        <v>3576</v>
      </c>
      <c r="D1759" t="s">
        <v>3577</v>
      </c>
      <c r="E1759" t="s">
        <v>1291</v>
      </c>
      <c r="F1759" t="s">
        <v>211</v>
      </c>
    </row>
    <row r="1760" spans="1:6" x14ac:dyDescent="0.25">
      <c r="A1760" t="s">
        <v>3578</v>
      </c>
      <c r="B1760">
        <v>77076</v>
      </c>
      <c r="C1760" t="s">
        <v>3578</v>
      </c>
      <c r="D1760" t="s">
        <v>3579</v>
      </c>
      <c r="E1760" t="s">
        <v>1291</v>
      </c>
      <c r="F1760" t="s">
        <v>211</v>
      </c>
    </row>
    <row r="1761" spans="1:6" x14ac:dyDescent="0.25">
      <c r="A1761" t="s">
        <v>3580</v>
      </c>
      <c r="B1761">
        <v>77081</v>
      </c>
      <c r="C1761" t="s">
        <v>3580</v>
      </c>
      <c r="D1761" t="s">
        <v>3581</v>
      </c>
      <c r="E1761" t="s">
        <v>1291</v>
      </c>
      <c r="F1761" t="s">
        <v>211</v>
      </c>
    </row>
    <row r="1762" spans="1:6" x14ac:dyDescent="0.25">
      <c r="A1762" t="s">
        <v>3582</v>
      </c>
      <c r="B1762">
        <v>77086</v>
      </c>
      <c r="C1762" t="s">
        <v>3582</v>
      </c>
      <c r="D1762" t="s">
        <v>3583</v>
      </c>
      <c r="E1762" t="s">
        <v>1291</v>
      </c>
      <c r="F1762" t="s">
        <v>211</v>
      </c>
    </row>
    <row r="1763" spans="1:6" x14ac:dyDescent="0.25">
      <c r="A1763" t="s">
        <v>3584</v>
      </c>
      <c r="B1763">
        <v>77091</v>
      </c>
      <c r="C1763" t="s">
        <v>3584</v>
      </c>
      <c r="D1763" t="s">
        <v>3583</v>
      </c>
      <c r="E1763" t="s">
        <v>1291</v>
      </c>
      <c r="F1763" t="s">
        <v>211</v>
      </c>
    </row>
    <row r="1764" spans="1:6" x14ac:dyDescent="0.25">
      <c r="A1764" t="s">
        <v>3585</v>
      </c>
      <c r="B1764">
        <v>77096</v>
      </c>
      <c r="C1764" t="s">
        <v>3585</v>
      </c>
      <c r="D1764" t="s">
        <v>3586</v>
      </c>
      <c r="E1764" t="s">
        <v>1291</v>
      </c>
      <c r="F1764" t="s">
        <v>211</v>
      </c>
    </row>
    <row r="1765" spans="1:6" x14ac:dyDescent="0.25">
      <c r="A1765" t="s">
        <v>3587</v>
      </c>
      <c r="B1765">
        <v>77101</v>
      </c>
      <c r="C1765" t="s">
        <v>3587</v>
      </c>
      <c r="D1765" t="s">
        <v>3588</v>
      </c>
      <c r="E1765" t="s">
        <v>1291</v>
      </c>
      <c r="F1765" t="s">
        <v>211</v>
      </c>
    </row>
    <row r="1766" spans="1:6" x14ac:dyDescent="0.25">
      <c r="A1766" t="s">
        <v>3589</v>
      </c>
      <c r="B1766">
        <v>77106</v>
      </c>
      <c r="C1766" t="s">
        <v>3589</v>
      </c>
      <c r="D1766" t="s">
        <v>3590</v>
      </c>
      <c r="E1766" t="s">
        <v>1291</v>
      </c>
      <c r="F1766" t="s">
        <v>211</v>
      </c>
    </row>
    <row r="1767" spans="1:6" x14ac:dyDescent="0.25">
      <c r="A1767" t="s">
        <v>3591</v>
      </c>
      <c r="B1767">
        <v>77111</v>
      </c>
      <c r="C1767" t="s">
        <v>3591</v>
      </c>
      <c r="D1767" t="s">
        <v>3592</v>
      </c>
      <c r="E1767" t="s">
        <v>1291</v>
      </c>
      <c r="F1767" t="s">
        <v>211</v>
      </c>
    </row>
    <row r="1768" spans="1:6" x14ac:dyDescent="0.25">
      <c r="A1768" t="s">
        <v>3593</v>
      </c>
      <c r="B1768">
        <v>77116</v>
      </c>
      <c r="C1768" t="s">
        <v>3593</v>
      </c>
      <c r="D1768" t="s">
        <v>3594</v>
      </c>
      <c r="E1768" t="s">
        <v>1291</v>
      </c>
      <c r="F1768" t="s">
        <v>211</v>
      </c>
    </row>
    <row r="1769" spans="1:6" x14ac:dyDescent="0.25">
      <c r="A1769" t="s">
        <v>3595</v>
      </c>
      <c r="B1769">
        <v>77121</v>
      </c>
      <c r="C1769" t="s">
        <v>3595</v>
      </c>
      <c r="D1769" t="s">
        <v>3596</v>
      </c>
      <c r="E1769" t="s">
        <v>1291</v>
      </c>
      <c r="F1769" t="s">
        <v>211</v>
      </c>
    </row>
    <row r="1770" spans="1:6" x14ac:dyDescent="0.25">
      <c r="A1770" t="s">
        <v>3597</v>
      </c>
      <c r="B1770">
        <v>77126</v>
      </c>
      <c r="C1770" t="s">
        <v>3597</v>
      </c>
      <c r="D1770" t="s">
        <v>3596</v>
      </c>
      <c r="E1770" t="s">
        <v>1291</v>
      </c>
      <c r="F1770" t="s">
        <v>211</v>
      </c>
    </row>
    <row r="1771" spans="1:6" x14ac:dyDescent="0.25">
      <c r="A1771" t="s">
        <v>3598</v>
      </c>
      <c r="B1771">
        <v>77131</v>
      </c>
      <c r="C1771" t="s">
        <v>3598</v>
      </c>
      <c r="D1771" t="s">
        <v>3599</v>
      </c>
      <c r="E1771" t="s">
        <v>1291</v>
      </c>
      <c r="F1771" t="s">
        <v>211</v>
      </c>
    </row>
    <row r="1772" spans="1:6" x14ac:dyDescent="0.25">
      <c r="A1772" t="s">
        <v>3600</v>
      </c>
      <c r="B1772">
        <v>77136</v>
      </c>
      <c r="C1772" t="s">
        <v>3600</v>
      </c>
      <c r="D1772" t="s">
        <v>3601</v>
      </c>
      <c r="E1772" t="s">
        <v>1291</v>
      </c>
      <c r="F1772" t="s">
        <v>211</v>
      </c>
    </row>
    <row r="1773" spans="1:6" x14ac:dyDescent="0.25">
      <c r="A1773" t="s">
        <v>3602</v>
      </c>
      <c r="B1773">
        <v>77141</v>
      </c>
      <c r="C1773" t="s">
        <v>3602</v>
      </c>
      <c r="D1773" t="s">
        <v>3603</v>
      </c>
      <c r="E1773" t="s">
        <v>1291</v>
      </c>
      <c r="F1773" t="s">
        <v>211</v>
      </c>
    </row>
    <row r="1774" spans="1:6" x14ac:dyDescent="0.25">
      <c r="A1774" t="s">
        <v>3604</v>
      </c>
      <c r="B1774">
        <v>77146</v>
      </c>
      <c r="C1774" t="s">
        <v>3604</v>
      </c>
      <c r="D1774" t="s">
        <v>3605</v>
      </c>
      <c r="E1774" t="s">
        <v>1291</v>
      </c>
      <c r="F1774" t="s">
        <v>211</v>
      </c>
    </row>
    <row r="1775" spans="1:6" x14ac:dyDescent="0.25">
      <c r="A1775" t="s">
        <v>3606</v>
      </c>
      <c r="B1775">
        <v>77151</v>
      </c>
      <c r="C1775" t="s">
        <v>3606</v>
      </c>
      <c r="D1775" t="s">
        <v>3607</v>
      </c>
      <c r="E1775" t="s">
        <v>1291</v>
      </c>
      <c r="F1775" t="s">
        <v>211</v>
      </c>
    </row>
    <row r="1776" spans="1:6" x14ac:dyDescent="0.25">
      <c r="A1776" t="s">
        <v>3608</v>
      </c>
      <c r="B1776">
        <v>77156</v>
      </c>
      <c r="C1776" t="s">
        <v>3608</v>
      </c>
      <c r="D1776" t="s">
        <v>3609</v>
      </c>
      <c r="E1776" t="s">
        <v>1291</v>
      </c>
      <c r="F1776" t="s">
        <v>211</v>
      </c>
    </row>
    <row r="1777" spans="1:6" x14ac:dyDescent="0.25">
      <c r="A1777" t="s">
        <v>3610</v>
      </c>
      <c r="B1777">
        <v>77161</v>
      </c>
      <c r="C1777" t="s">
        <v>3610</v>
      </c>
      <c r="D1777" t="s">
        <v>3611</v>
      </c>
      <c r="E1777" t="s">
        <v>1291</v>
      </c>
      <c r="F1777" t="s">
        <v>211</v>
      </c>
    </row>
    <row r="1778" spans="1:6" x14ac:dyDescent="0.25">
      <c r="A1778" t="s">
        <v>3612</v>
      </c>
      <c r="B1778">
        <v>77166</v>
      </c>
      <c r="C1778" t="s">
        <v>3612</v>
      </c>
      <c r="D1778" t="s">
        <v>3613</v>
      </c>
      <c r="E1778" t="s">
        <v>1291</v>
      </c>
      <c r="F1778" t="s">
        <v>211</v>
      </c>
    </row>
    <row r="1779" spans="1:6" x14ac:dyDescent="0.25">
      <c r="A1779" t="s">
        <v>3614</v>
      </c>
      <c r="B1779">
        <v>77171</v>
      </c>
      <c r="C1779" t="s">
        <v>3614</v>
      </c>
      <c r="D1779" t="s">
        <v>3615</v>
      </c>
      <c r="E1779" t="s">
        <v>1291</v>
      </c>
      <c r="F1779" t="s">
        <v>211</v>
      </c>
    </row>
    <row r="1780" spans="1:6" x14ac:dyDescent="0.25">
      <c r="A1780" t="s">
        <v>3616</v>
      </c>
      <c r="B1780">
        <v>77176</v>
      </c>
      <c r="C1780" t="s">
        <v>3616</v>
      </c>
      <c r="D1780" t="s">
        <v>3617</v>
      </c>
      <c r="E1780" t="s">
        <v>1291</v>
      </c>
      <c r="F1780" t="s">
        <v>211</v>
      </c>
    </row>
    <row r="1781" spans="1:6" x14ac:dyDescent="0.25">
      <c r="A1781" t="s">
        <v>3618</v>
      </c>
      <c r="B1781">
        <v>77181</v>
      </c>
      <c r="C1781" t="s">
        <v>3618</v>
      </c>
      <c r="D1781" t="s">
        <v>3619</v>
      </c>
      <c r="E1781" t="s">
        <v>1291</v>
      </c>
      <c r="F1781" t="s">
        <v>211</v>
      </c>
    </row>
    <row r="1782" spans="1:6" x14ac:dyDescent="0.25">
      <c r="A1782" t="s">
        <v>3620</v>
      </c>
      <c r="B1782">
        <v>77186</v>
      </c>
      <c r="C1782" t="s">
        <v>3620</v>
      </c>
      <c r="D1782" t="s">
        <v>3619</v>
      </c>
      <c r="E1782" t="s">
        <v>1291</v>
      </c>
      <c r="F1782" t="s">
        <v>211</v>
      </c>
    </row>
    <row r="1783" spans="1:6" x14ac:dyDescent="0.25">
      <c r="A1783" t="s">
        <v>3621</v>
      </c>
      <c r="B1783">
        <v>77191</v>
      </c>
      <c r="C1783" t="s">
        <v>3621</v>
      </c>
      <c r="D1783" t="s">
        <v>3619</v>
      </c>
      <c r="E1783" t="s">
        <v>1291</v>
      </c>
      <c r="F1783" t="s">
        <v>211</v>
      </c>
    </row>
    <row r="1784" spans="1:6" x14ac:dyDescent="0.25">
      <c r="A1784" t="s">
        <v>3622</v>
      </c>
      <c r="B1784">
        <v>77196</v>
      </c>
      <c r="C1784" t="s">
        <v>3622</v>
      </c>
      <c r="D1784" t="s">
        <v>3619</v>
      </c>
      <c r="E1784" t="s">
        <v>1291</v>
      </c>
      <c r="F1784" t="s">
        <v>211</v>
      </c>
    </row>
    <row r="1785" spans="1:6" x14ac:dyDescent="0.25">
      <c r="A1785" t="s">
        <v>3623</v>
      </c>
      <c r="B1785">
        <v>77201</v>
      </c>
      <c r="C1785" t="s">
        <v>3623</v>
      </c>
      <c r="D1785" t="s">
        <v>3619</v>
      </c>
      <c r="E1785" t="s">
        <v>1291</v>
      </c>
      <c r="F1785" t="s">
        <v>211</v>
      </c>
    </row>
    <row r="1786" spans="1:6" x14ac:dyDescent="0.25">
      <c r="A1786" t="s">
        <v>3624</v>
      </c>
      <c r="B1786">
        <v>77206</v>
      </c>
      <c r="C1786" t="s">
        <v>3624</v>
      </c>
      <c r="D1786" t="s">
        <v>3625</v>
      </c>
      <c r="E1786" t="s">
        <v>1291</v>
      </c>
      <c r="F1786" t="s">
        <v>211</v>
      </c>
    </row>
    <row r="1787" spans="1:6" x14ac:dyDescent="0.25">
      <c r="A1787" t="s">
        <v>3626</v>
      </c>
      <c r="B1787">
        <v>77211</v>
      </c>
      <c r="C1787" t="s">
        <v>3626</v>
      </c>
      <c r="D1787" t="s">
        <v>3627</v>
      </c>
      <c r="E1787" t="s">
        <v>1291</v>
      </c>
      <c r="F1787" t="s">
        <v>211</v>
      </c>
    </row>
    <row r="1788" spans="1:6" x14ac:dyDescent="0.25">
      <c r="A1788" t="s">
        <v>3628</v>
      </c>
      <c r="B1788">
        <v>77216</v>
      </c>
      <c r="C1788" t="s">
        <v>3628</v>
      </c>
      <c r="D1788" t="s">
        <v>3629</v>
      </c>
      <c r="E1788" t="s">
        <v>1291</v>
      </c>
      <c r="F1788" t="s">
        <v>211</v>
      </c>
    </row>
    <row r="1789" spans="1:6" x14ac:dyDescent="0.25">
      <c r="A1789" t="s">
        <v>3630</v>
      </c>
      <c r="B1789">
        <v>77221</v>
      </c>
      <c r="C1789" t="s">
        <v>3630</v>
      </c>
      <c r="D1789" t="s">
        <v>3631</v>
      </c>
      <c r="E1789" t="s">
        <v>1291</v>
      </c>
      <c r="F1789" t="s">
        <v>211</v>
      </c>
    </row>
    <row r="1790" spans="1:6" x14ac:dyDescent="0.25">
      <c r="A1790" t="s">
        <v>3632</v>
      </c>
      <c r="B1790">
        <v>77226</v>
      </c>
      <c r="C1790" t="s">
        <v>3632</v>
      </c>
      <c r="D1790" t="s">
        <v>3633</v>
      </c>
      <c r="E1790" t="s">
        <v>1291</v>
      </c>
      <c r="F1790" t="s">
        <v>211</v>
      </c>
    </row>
    <row r="1791" spans="1:6" x14ac:dyDescent="0.25">
      <c r="A1791" t="s">
        <v>3634</v>
      </c>
      <c r="B1791">
        <v>77231</v>
      </c>
      <c r="C1791" t="s">
        <v>3634</v>
      </c>
      <c r="D1791" t="s">
        <v>3635</v>
      </c>
      <c r="E1791" t="s">
        <v>1291</v>
      </c>
      <c r="F1791" t="s">
        <v>211</v>
      </c>
    </row>
    <row r="1792" spans="1:6" x14ac:dyDescent="0.25">
      <c r="A1792" t="s">
        <v>3636</v>
      </c>
      <c r="B1792">
        <v>77236</v>
      </c>
      <c r="C1792" t="s">
        <v>3636</v>
      </c>
      <c r="D1792" t="s">
        <v>3637</v>
      </c>
      <c r="E1792" t="s">
        <v>1291</v>
      </c>
      <c r="F1792" t="s">
        <v>211</v>
      </c>
    </row>
    <row r="1793" spans="1:6" x14ac:dyDescent="0.25">
      <c r="A1793" t="s">
        <v>3638</v>
      </c>
      <c r="B1793">
        <v>77241</v>
      </c>
      <c r="C1793" t="s">
        <v>3638</v>
      </c>
      <c r="D1793" t="s">
        <v>3639</v>
      </c>
      <c r="E1793" t="s">
        <v>1291</v>
      </c>
      <c r="F1793" t="s">
        <v>211</v>
      </c>
    </row>
    <row r="1794" spans="1:6" x14ac:dyDescent="0.25">
      <c r="A1794" t="s">
        <v>3640</v>
      </c>
      <c r="B1794">
        <v>77246</v>
      </c>
      <c r="C1794" t="s">
        <v>3640</v>
      </c>
      <c r="D1794" t="s">
        <v>3641</v>
      </c>
      <c r="E1794" t="s">
        <v>1291</v>
      </c>
      <c r="F1794" t="s">
        <v>211</v>
      </c>
    </row>
    <row r="1795" spans="1:6" x14ac:dyDescent="0.25">
      <c r="A1795" t="s">
        <v>3642</v>
      </c>
      <c r="B1795">
        <v>77251</v>
      </c>
      <c r="C1795" t="s">
        <v>3642</v>
      </c>
      <c r="D1795" t="s">
        <v>3643</v>
      </c>
      <c r="E1795" t="s">
        <v>1291</v>
      </c>
      <c r="F1795" t="s">
        <v>211</v>
      </c>
    </row>
    <row r="1796" spans="1:6" x14ac:dyDescent="0.25">
      <c r="A1796" t="s">
        <v>3644</v>
      </c>
      <c r="B1796">
        <v>77256</v>
      </c>
      <c r="C1796" t="s">
        <v>3644</v>
      </c>
      <c r="D1796" t="s">
        <v>3619</v>
      </c>
      <c r="E1796" t="s">
        <v>1291</v>
      </c>
      <c r="F1796" t="s">
        <v>211</v>
      </c>
    </row>
    <row r="1797" spans="1:6" x14ac:dyDescent="0.25">
      <c r="A1797" t="s">
        <v>3645</v>
      </c>
      <c r="B1797">
        <v>77261</v>
      </c>
      <c r="C1797" t="s">
        <v>3645</v>
      </c>
      <c r="D1797" t="s">
        <v>3619</v>
      </c>
      <c r="E1797" t="s">
        <v>1291</v>
      </c>
      <c r="F1797" t="s">
        <v>211</v>
      </c>
    </row>
    <row r="1798" spans="1:6" x14ac:dyDescent="0.25">
      <c r="A1798" t="s">
        <v>3646</v>
      </c>
      <c r="B1798">
        <v>77266</v>
      </c>
      <c r="C1798" t="s">
        <v>3646</v>
      </c>
      <c r="D1798" t="s">
        <v>3619</v>
      </c>
      <c r="E1798" t="s">
        <v>1291</v>
      </c>
      <c r="F1798" t="s">
        <v>211</v>
      </c>
    </row>
    <row r="1799" spans="1:6" x14ac:dyDescent="0.25">
      <c r="A1799" t="s">
        <v>3647</v>
      </c>
      <c r="B1799">
        <v>77271</v>
      </c>
      <c r="C1799" t="s">
        <v>3647</v>
      </c>
      <c r="D1799" t="s">
        <v>3619</v>
      </c>
      <c r="E1799" t="s">
        <v>1291</v>
      </c>
      <c r="F1799" t="s">
        <v>211</v>
      </c>
    </row>
    <row r="1800" spans="1:6" x14ac:dyDescent="0.25">
      <c r="A1800" t="s">
        <v>3648</v>
      </c>
      <c r="B1800">
        <v>77276</v>
      </c>
      <c r="C1800" t="s">
        <v>3648</v>
      </c>
      <c r="D1800" t="s">
        <v>3649</v>
      </c>
      <c r="E1800" t="s">
        <v>1291</v>
      </c>
      <c r="F1800" t="s">
        <v>211</v>
      </c>
    </row>
    <row r="1801" spans="1:6" x14ac:dyDescent="0.25">
      <c r="A1801" t="s">
        <v>3650</v>
      </c>
      <c r="B1801">
        <v>77281</v>
      </c>
      <c r="C1801" t="s">
        <v>3650</v>
      </c>
      <c r="D1801" t="s">
        <v>3651</v>
      </c>
      <c r="E1801" t="s">
        <v>1291</v>
      </c>
      <c r="F1801" t="s">
        <v>211</v>
      </c>
    </row>
    <row r="1802" spans="1:6" x14ac:dyDescent="0.25">
      <c r="A1802" t="s">
        <v>3652</v>
      </c>
      <c r="B1802">
        <v>77286</v>
      </c>
      <c r="C1802" t="s">
        <v>3652</v>
      </c>
      <c r="D1802" t="s">
        <v>3653</v>
      </c>
      <c r="E1802" t="s">
        <v>1291</v>
      </c>
      <c r="F1802" t="s">
        <v>211</v>
      </c>
    </row>
    <row r="1803" spans="1:6" x14ac:dyDescent="0.25">
      <c r="A1803" t="s">
        <v>3654</v>
      </c>
      <c r="B1803">
        <v>77291</v>
      </c>
      <c r="C1803" t="s">
        <v>3654</v>
      </c>
      <c r="D1803" t="s">
        <v>3655</v>
      </c>
      <c r="E1803" t="s">
        <v>1291</v>
      </c>
      <c r="F1803" t="s">
        <v>211</v>
      </c>
    </row>
    <row r="1804" spans="1:6" x14ac:dyDescent="0.25">
      <c r="A1804" t="s">
        <v>3656</v>
      </c>
      <c r="B1804">
        <v>77296</v>
      </c>
      <c r="C1804" t="s">
        <v>3656</v>
      </c>
      <c r="D1804" t="s">
        <v>3657</v>
      </c>
      <c r="E1804" t="s">
        <v>1291</v>
      </c>
      <c r="F1804" t="s">
        <v>211</v>
      </c>
    </row>
    <row r="1805" spans="1:6" x14ac:dyDescent="0.25">
      <c r="A1805" t="s">
        <v>3658</v>
      </c>
      <c r="B1805">
        <v>77301</v>
      </c>
      <c r="C1805" t="s">
        <v>3658</v>
      </c>
      <c r="D1805" t="s">
        <v>3659</v>
      </c>
      <c r="E1805" t="s">
        <v>1291</v>
      </c>
      <c r="F1805" t="s">
        <v>211</v>
      </c>
    </row>
    <row r="1806" spans="1:6" x14ac:dyDescent="0.25">
      <c r="A1806" t="s">
        <v>3660</v>
      </c>
      <c r="B1806">
        <v>77306</v>
      </c>
      <c r="C1806" t="s">
        <v>3660</v>
      </c>
      <c r="D1806" t="s">
        <v>3661</v>
      </c>
      <c r="E1806" t="s">
        <v>1291</v>
      </c>
      <c r="F1806" t="s">
        <v>211</v>
      </c>
    </row>
    <row r="1807" spans="1:6" x14ac:dyDescent="0.25">
      <c r="A1807" t="s">
        <v>3662</v>
      </c>
      <c r="B1807">
        <v>77311</v>
      </c>
      <c r="C1807" t="s">
        <v>3662</v>
      </c>
      <c r="D1807" t="s">
        <v>3619</v>
      </c>
      <c r="E1807" t="s">
        <v>1291</v>
      </c>
      <c r="F1807" t="s">
        <v>211</v>
      </c>
    </row>
    <row r="1808" spans="1:6" x14ac:dyDescent="0.25">
      <c r="A1808" t="s">
        <v>3663</v>
      </c>
      <c r="B1808">
        <v>77316</v>
      </c>
      <c r="C1808" t="s">
        <v>3663</v>
      </c>
      <c r="D1808" t="s">
        <v>3619</v>
      </c>
      <c r="E1808" t="s">
        <v>1291</v>
      </c>
      <c r="F1808" t="s">
        <v>211</v>
      </c>
    </row>
    <row r="1809" spans="1:6" x14ac:dyDescent="0.25">
      <c r="A1809" t="s">
        <v>3664</v>
      </c>
      <c r="B1809">
        <v>77321</v>
      </c>
      <c r="C1809" t="s">
        <v>3664</v>
      </c>
      <c r="D1809" t="s">
        <v>3619</v>
      </c>
      <c r="E1809" t="s">
        <v>1291</v>
      </c>
      <c r="F1809" t="s">
        <v>211</v>
      </c>
    </row>
    <row r="1810" spans="1:6" x14ac:dyDescent="0.25">
      <c r="A1810" t="s">
        <v>3665</v>
      </c>
      <c r="B1810">
        <v>77326</v>
      </c>
      <c r="C1810" t="s">
        <v>3666</v>
      </c>
      <c r="D1810" t="s">
        <v>3667</v>
      </c>
      <c r="E1810" t="s">
        <v>1291</v>
      </c>
      <c r="F1810" t="s">
        <v>211</v>
      </c>
    </row>
    <row r="1811" spans="1:6" x14ac:dyDescent="0.25">
      <c r="A1811" t="s">
        <v>3668</v>
      </c>
      <c r="B1811">
        <v>77331</v>
      </c>
      <c r="C1811" t="s">
        <v>3669</v>
      </c>
      <c r="D1811" t="s">
        <v>3667</v>
      </c>
      <c r="E1811" t="s">
        <v>1291</v>
      </c>
      <c r="F1811" t="s">
        <v>211</v>
      </c>
    </row>
    <row r="1812" spans="1:6" x14ac:dyDescent="0.25">
      <c r="A1812" t="s">
        <v>3670</v>
      </c>
      <c r="B1812">
        <v>77336</v>
      </c>
      <c r="C1812" t="s">
        <v>3670</v>
      </c>
      <c r="D1812" t="s">
        <v>3671</v>
      </c>
      <c r="E1812" t="s">
        <v>1291</v>
      </c>
      <c r="F1812" t="s">
        <v>211</v>
      </c>
    </row>
    <row r="1813" spans="1:6" x14ac:dyDescent="0.25">
      <c r="A1813" t="s">
        <v>3672</v>
      </c>
      <c r="B1813">
        <v>77341</v>
      </c>
      <c r="C1813" t="s">
        <v>3672</v>
      </c>
      <c r="D1813" t="s">
        <v>3671</v>
      </c>
      <c r="E1813" t="s">
        <v>1291</v>
      </c>
      <c r="F1813" t="s">
        <v>211</v>
      </c>
    </row>
    <row r="1814" spans="1:6" x14ac:dyDescent="0.25">
      <c r="A1814" t="s">
        <v>3673</v>
      </c>
      <c r="B1814">
        <v>76166</v>
      </c>
      <c r="C1814" t="s">
        <v>3673</v>
      </c>
      <c r="D1814" t="s">
        <v>3674</v>
      </c>
      <c r="E1814" t="s">
        <v>579</v>
      </c>
      <c r="F1814" t="s">
        <v>211</v>
      </c>
    </row>
    <row r="1815" spans="1:6" x14ac:dyDescent="0.25">
      <c r="A1815" t="s">
        <v>3675</v>
      </c>
      <c r="B1815">
        <v>78371</v>
      </c>
      <c r="C1815" t="s">
        <v>3675</v>
      </c>
      <c r="D1815" t="s">
        <v>1147</v>
      </c>
      <c r="E1815" t="s">
        <v>1129</v>
      </c>
      <c r="F1815" t="s">
        <v>211</v>
      </c>
    </row>
    <row r="1816" spans="1:6" x14ac:dyDescent="0.25">
      <c r="A1816" t="s">
        <v>3676</v>
      </c>
      <c r="B1816">
        <v>77891</v>
      </c>
      <c r="C1816" t="s">
        <v>3676</v>
      </c>
      <c r="D1816" t="s">
        <v>3677</v>
      </c>
      <c r="E1816" t="s">
        <v>1196</v>
      </c>
      <c r="F1816" t="s">
        <v>211</v>
      </c>
    </row>
    <row r="1817" spans="1:6" x14ac:dyDescent="0.25">
      <c r="A1817" t="s">
        <v>3678</v>
      </c>
      <c r="B1817">
        <v>77896</v>
      </c>
      <c r="C1817" t="s">
        <v>3678</v>
      </c>
      <c r="D1817" t="s">
        <v>3677</v>
      </c>
      <c r="E1817" t="s">
        <v>1196</v>
      </c>
      <c r="F1817" t="s">
        <v>211</v>
      </c>
    </row>
    <row r="1818" spans="1:6" x14ac:dyDescent="0.25">
      <c r="A1818" t="s">
        <v>3679</v>
      </c>
      <c r="B1818">
        <v>78666</v>
      </c>
      <c r="C1818" t="s">
        <v>3679</v>
      </c>
      <c r="D1818" t="s">
        <v>3680</v>
      </c>
      <c r="E1818" t="s">
        <v>1259</v>
      </c>
      <c r="F1818" t="s">
        <v>211</v>
      </c>
    </row>
    <row r="1819" spans="1:6" x14ac:dyDescent="0.25">
      <c r="A1819" t="s">
        <v>3681</v>
      </c>
      <c r="B1819">
        <v>78306</v>
      </c>
      <c r="C1819" t="s">
        <v>3681</v>
      </c>
      <c r="D1819" t="s">
        <v>3682</v>
      </c>
      <c r="E1819" t="s">
        <v>1259</v>
      </c>
      <c r="F1819" t="s">
        <v>211</v>
      </c>
    </row>
    <row r="1820" spans="1:6" x14ac:dyDescent="0.25">
      <c r="A1820" t="s">
        <v>3683</v>
      </c>
      <c r="B1820">
        <v>78671</v>
      </c>
      <c r="C1820" t="s">
        <v>3683</v>
      </c>
      <c r="D1820" t="s">
        <v>3684</v>
      </c>
      <c r="E1820" t="s">
        <v>1259</v>
      </c>
      <c r="F1820" t="s">
        <v>211</v>
      </c>
    </row>
    <row r="1821" spans="1:6" x14ac:dyDescent="0.25">
      <c r="A1821" t="s">
        <v>3685</v>
      </c>
      <c r="B1821">
        <v>77906</v>
      </c>
      <c r="C1821" t="s">
        <v>3685</v>
      </c>
      <c r="D1821" t="s">
        <v>3686</v>
      </c>
      <c r="E1821" t="s">
        <v>1291</v>
      </c>
      <c r="F1821" t="s">
        <v>211</v>
      </c>
    </row>
    <row r="1822" spans="1:6" x14ac:dyDescent="0.25">
      <c r="A1822" t="s">
        <v>3687</v>
      </c>
      <c r="B1822">
        <v>77901</v>
      </c>
      <c r="C1822" t="s">
        <v>3687</v>
      </c>
      <c r="D1822" t="s">
        <v>3688</v>
      </c>
      <c r="E1822" t="s">
        <v>1291</v>
      </c>
      <c r="F1822" t="s">
        <v>211</v>
      </c>
    </row>
    <row r="1823" spans="1:6" x14ac:dyDescent="0.25">
      <c r="A1823" t="s">
        <v>3689</v>
      </c>
      <c r="B1823">
        <v>78716</v>
      </c>
      <c r="C1823" t="s">
        <v>3689</v>
      </c>
      <c r="D1823" t="s">
        <v>3690</v>
      </c>
      <c r="E1823" t="s">
        <v>1259</v>
      </c>
      <c r="F1823" t="s">
        <v>211</v>
      </c>
    </row>
    <row r="1824" spans="1:6" x14ac:dyDescent="0.25">
      <c r="A1824" t="s">
        <v>3691</v>
      </c>
      <c r="B1824">
        <v>77721</v>
      </c>
      <c r="C1824" t="s">
        <v>3691</v>
      </c>
      <c r="D1824" t="s">
        <v>3692</v>
      </c>
      <c r="E1824" t="s">
        <v>1493</v>
      </c>
      <c r="F1824" t="s">
        <v>211</v>
      </c>
    </row>
    <row r="1825" spans="1:6" x14ac:dyDescent="0.25">
      <c r="A1825" t="s">
        <v>3693</v>
      </c>
      <c r="B1825">
        <v>77346</v>
      </c>
      <c r="C1825" t="s">
        <v>3693</v>
      </c>
      <c r="D1825" t="s">
        <v>3671</v>
      </c>
      <c r="E1825" t="s">
        <v>1291</v>
      </c>
      <c r="F1825" t="s">
        <v>211</v>
      </c>
    </row>
    <row r="1826" spans="1:6" x14ac:dyDescent="0.25">
      <c r="A1826" t="s">
        <v>3694</v>
      </c>
      <c r="B1826">
        <v>77351</v>
      </c>
      <c r="C1826" t="s">
        <v>3694</v>
      </c>
      <c r="D1826" t="s">
        <v>3671</v>
      </c>
      <c r="E1826" t="s">
        <v>1291</v>
      </c>
      <c r="F1826" t="s">
        <v>211</v>
      </c>
    </row>
    <row r="1827" spans="1:6" x14ac:dyDescent="0.25">
      <c r="A1827" t="s">
        <v>3695</v>
      </c>
      <c r="B1827">
        <v>77356</v>
      </c>
      <c r="C1827" t="s">
        <v>3695</v>
      </c>
      <c r="D1827" t="s">
        <v>3696</v>
      </c>
      <c r="E1827" t="s">
        <v>1291</v>
      </c>
      <c r="F1827" t="s">
        <v>211</v>
      </c>
    </row>
    <row r="1828" spans="1:6" x14ac:dyDescent="0.25">
      <c r="A1828" t="s">
        <v>3697</v>
      </c>
      <c r="B1828">
        <v>77361</v>
      </c>
      <c r="C1828" t="s">
        <v>3697</v>
      </c>
      <c r="D1828" t="s">
        <v>3696</v>
      </c>
      <c r="E1828" t="s">
        <v>1291</v>
      </c>
      <c r="F1828" t="s">
        <v>211</v>
      </c>
    </row>
    <row r="1829" spans="1:6" x14ac:dyDescent="0.25">
      <c r="A1829" t="s">
        <v>3698</v>
      </c>
      <c r="B1829">
        <v>77366</v>
      </c>
      <c r="C1829" t="s">
        <v>3698</v>
      </c>
      <c r="D1829" t="s">
        <v>3696</v>
      </c>
      <c r="E1829" t="s">
        <v>1291</v>
      </c>
      <c r="F1829" t="s">
        <v>211</v>
      </c>
    </row>
    <row r="1830" spans="1:6" x14ac:dyDescent="0.25">
      <c r="A1830" t="s">
        <v>3699</v>
      </c>
      <c r="B1830">
        <v>77371</v>
      </c>
      <c r="C1830" t="s">
        <v>3699</v>
      </c>
      <c r="D1830" t="s">
        <v>3700</v>
      </c>
      <c r="E1830" t="s">
        <v>1291</v>
      </c>
      <c r="F1830" t="s">
        <v>211</v>
      </c>
    </row>
    <row r="1831" spans="1:6" x14ac:dyDescent="0.25">
      <c r="A1831" t="s">
        <v>3701</v>
      </c>
      <c r="B1831">
        <v>77376</v>
      </c>
      <c r="C1831" t="s">
        <v>3701</v>
      </c>
      <c r="D1831" t="s">
        <v>3700</v>
      </c>
      <c r="E1831" t="s">
        <v>1291</v>
      </c>
      <c r="F1831" t="s">
        <v>211</v>
      </c>
    </row>
    <row r="1832" spans="1:6" x14ac:dyDescent="0.25">
      <c r="A1832" t="s">
        <v>3702</v>
      </c>
      <c r="B1832">
        <v>77381</v>
      </c>
      <c r="C1832" t="s">
        <v>3702</v>
      </c>
      <c r="D1832" t="s">
        <v>3700</v>
      </c>
      <c r="E1832" t="s">
        <v>1291</v>
      </c>
      <c r="F1832" t="s">
        <v>211</v>
      </c>
    </row>
    <row r="1833" spans="1:6" x14ac:dyDescent="0.25">
      <c r="A1833" t="s">
        <v>3703</v>
      </c>
      <c r="B1833">
        <v>77386</v>
      </c>
      <c r="C1833" t="s">
        <v>3703</v>
      </c>
      <c r="D1833" t="s">
        <v>3671</v>
      </c>
      <c r="E1833" t="s">
        <v>1291</v>
      </c>
      <c r="F1833" t="s">
        <v>211</v>
      </c>
    </row>
    <row r="1834" spans="1:6" x14ac:dyDescent="0.25">
      <c r="A1834" t="s">
        <v>3704</v>
      </c>
      <c r="B1834">
        <v>77391</v>
      </c>
      <c r="C1834" t="s">
        <v>3704</v>
      </c>
      <c r="D1834" t="s">
        <v>3671</v>
      </c>
      <c r="E1834" t="s">
        <v>1291</v>
      </c>
      <c r="F1834" t="s">
        <v>211</v>
      </c>
    </row>
    <row r="1835" spans="1:6" x14ac:dyDescent="0.25">
      <c r="A1835" t="s">
        <v>3705</v>
      </c>
      <c r="B1835">
        <v>77396</v>
      </c>
      <c r="C1835" t="s">
        <v>3705</v>
      </c>
      <c r="D1835" t="s">
        <v>3671</v>
      </c>
      <c r="E1835" t="s">
        <v>1291</v>
      </c>
      <c r="F1835" t="s">
        <v>211</v>
      </c>
    </row>
    <row r="1836" spans="1:6" x14ac:dyDescent="0.25">
      <c r="A1836" t="s">
        <v>3706</v>
      </c>
      <c r="B1836">
        <v>77401</v>
      </c>
      <c r="C1836" t="s">
        <v>3706</v>
      </c>
      <c r="D1836" t="s">
        <v>3671</v>
      </c>
      <c r="E1836" t="s">
        <v>1291</v>
      </c>
      <c r="F1836" t="s">
        <v>211</v>
      </c>
    </row>
    <row r="1837" spans="1:6" x14ac:dyDescent="0.25">
      <c r="A1837" t="s">
        <v>3707</v>
      </c>
      <c r="B1837">
        <v>77406</v>
      </c>
      <c r="C1837" t="s">
        <v>3707</v>
      </c>
      <c r="D1837" t="s">
        <v>3696</v>
      </c>
      <c r="E1837" t="s">
        <v>1291</v>
      </c>
      <c r="F1837" t="s">
        <v>211</v>
      </c>
    </row>
    <row r="1838" spans="1:6" x14ac:dyDescent="0.25">
      <c r="A1838" t="s">
        <v>3708</v>
      </c>
      <c r="B1838">
        <v>77411</v>
      </c>
      <c r="C1838" t="s">
        <v>3708</v>
      </c>
      <c r="D1838" t="s">
        <v>3696</v>
      </c>
      <c r="E1838" t="s">
        <v>1291</v>
      </c>
      <c r="F1838" t="s">
        <v>211</v>
      </c>
    </row>
    <row r="1839" spans="1:6" x14ac:dyDescent="0.25">
      <c r="A1839" t="s">
        <v>3709</v>
      </c>
      <c r="B1839">
        <v>77416</v>
      </c>
      <c r="C1839" t="s">
        <v>3709</v>
      </c>
      <c r="D1839" t="s">
        <v>3696</v>
      </c>
      <c r="E1839" t="s">
        <v>1291</v>
      </c>
      <c r="F1839" t="s">
        <v>211</v>
      </c>
    </row>
    <row r="1840" spans="1:6" x14ac:dyDescent="0.25">
      <c r="A1840" t="s">
        <v>3710</v>
      </c>
      <c r="B1840">
        <v>77421</v>
      </c>
      <c r="C1840" t="s">
        <v>3710</v>
      </c>
      <c r="D1840" t="s">
        <v>3696</v>
      </c>
      <c r="E1840" t="s">
        <v>1291</v>
      </c>
      <c r="F1840" t="s">
        <v>211</v>
      </c>
    </row>
    <row r="1841" spans="1:6" x14ac:dyDescent="0.25">
      <c r="A1841" t="s">
        <v>3711</v>
      </c>
      <c r="B1841">
        <v>77426</v>
      </c>
      <c r="C1841" t="s">
        <v>3711</v>
      </c>
      <c r="D1841" t="s">
        <v>3700</v>
      </c>
      <c r="E1841" t="s">
        <v>1291</v>
      </c>
      <c r="F1841" t="s">
        <v>211</v>
      </c>
    </row>
    <row r="1842" spans="1:6" x14ac:dyDescent="0.25">
      <c r="A1842" t="s">
        <v>3712</v>
      </c>
      <c r="B1842">
        <v>77431</v>
      </c>
      <c r="C1842" t="s">
        <v>3712</v>
      </c>
      <c r="D1842" t="s">
        <v>3700</v>
      </c>
      <c r="E1842" t="s">
        <v>1291</v>
      </c>
      <c r="F1842" t="s">
        <v>211</v>
      </c>
    </row>
    <row r="1843" spans="1:6" x14ac:dyDescent="0.25">
      <c r="A1843" t="s">
        <v>3713</v>
      </c>
      <c r="B1843">
        <v>77436</v>
      </c>
      <c r="C1843" t="s">
        <v>3713</v>
      </c>
      <c r="D1843" t="s">
        <v>3700</v>
      </c>
      <c r="E1843" t="s">
        <v>1291</v>
      </c>
      <c r="F1843" t="s">
        <v>211</v>
      </c>
    </row>
    <row r="1844" spans="1:6" x14ac:dyDescent="0.25">
      <c r="A1844" t="s">
        <v>3714</v>
      </c>
      <c r="B1844">
        <v>77441</v>
      </c>
      <c r="C1844" t="s">
        <v>3714</v>
      </c>
      <c r="D1844" t="s">
        <v>3700</v>
      </c>
      <c r="E1844" t="s">
        <v>1291</v>
      </c>
      <c r="F1844" t="s">
        <v>211</v>
      </c>
    </row>
    <row r="1845" spans="1:6" x14ac:dyDescent="0.25">
      <c r="A1845" t="s">
        <v>3715</v>
      </c>
      <c r="B1845">
        <v>77446</v>
      </c>
      <c r="C1845" t="s">
        <v>3715</v>
      </c>
      <c r="D1845" t="s">
        <v>3716</v>
      </c>
      <c r="E1845" t="s">
        <v>1291</v>
      </c>
      <c r="F1845" t="s">
        <v>211</v>
      </c>
    </row>
    <row r="1846" spans="1:6" x14ac:dyDescent="0.25">
      <c r="A1846" t="s">
        <v>3717</v>
      </c>
      <c r="B1846">
        <v>77451</v>
      </c>
      <c r="C1846" t="s">
        <v>3717</v>
      </c>
      <c r="D1846" t="s">
        <v>3718</v>
      </c>
      <c r="E1846" t="s">
        <v>1291</v>
      </c>
      <c r="F1846" t="s">
        <v>211</v>
      </c>
    </row>
    <row r="1847" spans="1:6" x14ac:dyDescent="0.25">
      <c r="A1847" t="s">
        <v>3719</v>
      </c>
      <c r="B1847">
        <v>77456</v>
      </c>
      <c r="C1847" t="s">
        <v>3719</v>
      </c>
      <c r="D1847" t="s">
        <v>3720</v>
      </c>
      <c r="E1847" t="s">
        <v>1291</v>
      </c>
      <c r="F1847" t="s">
        <v>211</v>
      </c>
    </row>
    <row r="1848" spans="1:6" x14ac:dyDescent="0.25">
      <c r="A1848" t="s">
        <v>3721</v>
      </c>
      <c r="B1848">
        <v>77461</v>
      </c>
      <c r="C1848" t="s">
        <v>3721</v>
      </c>
      <c r="D1848" t="s">
        <v>3722</v>
      </c>
      <c r="E1848" t="s">
        <v>1291</v>
      </c>
      <c r="F1848" t="s">
        <v>211</v>
      </c>
    </row>
    <row r="1849" spans="1:6" x14ac:dyDescent="0.25">
      <c r="A1849" t="s">
        <v>3723</v>
      </c>
      <c r="B1849">
        <v>77466</v>
      </c>
      <c r="C1849" t="s">
        <v>3723</v>
      </c>
      <c r="D1849" t="s">
        <v>3724</v>
      </c>
      <c r="E1849" t="s">
        <v>1291</v>
      </c>
      <c r="F1849" t="s">
        <v>211</v>
      </c>
    </row>
    <row r="1850" spans="1:6" x14ac:dyDescent="0.25">
      <c r="A1850" t="s">
        <v>3725</v>
      </c>
      <c r="B1850">
        <v>77471</v>
      </c>
      <c r="C1850" t="s">
        <v>3725</v>
      </c>
      <c r="D1850" t="s">
        <v>3726</v>
      </c>
      <c r="E1850" t="s">
        <v>1291</v>
      </c>
      <c r="F1850" t="s">
        <v>211</v>
      </c>
    </row>
    <row r="1851" spans="1:6" x14ac:dyDescent="0.25">
      <c r="A1851" t="s">
        <v>3727</v>
      </c>
      <c r="B1851">
        <v>77476</v>
      </c>
      <c r="C1851" t="s">
        <v>3727</v>
      </c>
      <c r="D1851" t="s">
        <v>3728</v>
      </c>
      <c r="E1851" t="s">
        <v>1291</v>
      </c>
      <c r="F1851" t="s">
        <v>211</v>
      </c>
    </row>
    <row r="1852" spans="1:6" x14ac:dyDescent="0.25">
      <c r="A1852" t="s">
        <v>3729</v>
      </c>
      <c r="B1852">
        <v>77481</v>
      </c>
      <c r="C1852" t="s">
        <v>3729</v>
      </c>
      <c r="D1852" t="s">
        <v>3730</v>
      </c>
      <c r="E1852" t="s">
        <v>1291</v>
      </c>
      <c r="F1852" t="s">
        <v>211</v>
      </c>
    </row>
    <row r="1853" spans="1:6" x14ac:dyDescent="0.25">
      <c r="A1853" t="s">
        <v>3731</v>
      </c>
      <c r="B1853">
        <v>77486</v>
      </c>
      <c r="C1853" t="s">
        <v>3731</v>
      </c>
      <c r="D1853" t="s">
        <v>3732</v>
      </c>
      <c r="E1853" t="s">
        <v>1291</v>
      </c>
      <c r="F1853" t="s">
        <v>211</v>
      </c>
    </row>
    <row r="1854" spans="1:6" x14ac:dyDescent="0.25">
      <c r="A1854" t="s">
        <v>3733</v>
      </c>
      <c r="B1854">
        <v>77491</v>
      </c>
      <c r="C1854" t="s">
        <v>3733</v>
      </c>
      <c r="D1854" t="s">
        <v>3734</v>
      </c>
      <c r="E1854" t="s">
        <v>1291</v>
      </c>
      <c r="F1854" t="s">
        <v>211</v>
      </c>
    </row>
    <row r="1855" spans="1:6" x14ac:dyDescent="0.25">
      <c r="A1855" t="s">
        <v>3735</v>
      </c>
      <c r="B1855">
        <v>77496</v>
      </c>
      <c r="C1855" t="s">
        <v>3735</v>
      </c>
      <c r="D1855" t="s">
        <v>3736</v>
      </c>
      <c r="E1855" t="s">
        <v>1291</v>
      </c>
      <c r="F1855" t="s">
        <v>211</v>
      </c>
    </row>
    <row r="1856" spans="1:6" x14ac:dyDescent="0.25">
      <c r="A1856" t="s">
        <v>3737</v>
      </c>
      <c r="B1856">
        <v>77501</v>
      </c>
      <c r="C1856" t="s">
        <v>3737</v>
      </c>
      <c r="D1856" t="s">
        <v>3738</v>
      </c>
      <c r="E1856" t="s">
        <v>1291</v>
      </c>
      <c r="F1856" t="s">
        <v>211</v>
      </c>
    </row>
    <row r="1857" spans="1:6" x14ac:dyDescent="0.25">
      <c r="A1857" t="s">
        <v>3739</v>
      </c>
      <c r="B1857">
        <v>77506</v>
      </c>
      <c r="C1857" t="s">
        <v>3739</v>
      </c>
      <c r="D1857" t="s">
        <v>3740</v>
      </c>
      <c r="E1857" t="s">
        <v>1291</v>
      </c>
      <c r="F1857" t="s">
        <v>211</v>
      </c>
    </row>
    <row r="1858" spans="1:6" x14ac:dyDescent="0.25">
      <c r="A1858" t="s">
        <v>3741</v>
      </c>
      <c r="B1858">
        <v>77511</v>
      </c>
      <c r="D1858" t="s">
        <v>3742</v>
      </c>
      <c r="E1858" t="s">
        <v>1291</v>
      </c>
      <c r="F1858" t="s">
        <v>211</v>
      </c>
    </row>
    <row r="1859" spans="1:6" x14ac:dyDescent="0.25">
      <c r="A1859" t="s">
        <v>3743</v>
      </c>
      <c r="B1859">
        <v>77516</v>
      </c>
      <c r="C1859" t="s">
        <v>3743</v>
      </c>
      <c r="D1859" t="s">
        <v>3744</v>
      </c>
      <c r="E1859" t="s">
        <v>1291</v>
      </c>
      <c r="F1859" t="s">
        <v>211</v>
      </c>
    </row>
    <row r="1860" spans="1:6" x14ac:dyDescent="0.25">
      <c r="A1860" t="s">
        <v>3745</v>
      </c>
      <c r="B1860">
        <v>77521</v>
      </c>
      <c r="C1860" t="s">
        <v>3745</v>
      </c>
      <c r="D1860" t="s">
        <v>3746</v>
      </c>
      <c r="E1860" t="s">
        <v>1291</v>
      </c>
      <c r="F1860" t="s">
        <v>211</v>
      </c>
    </row>
    <row r="1861" spans="1:6" x14ac:dyDescent="0.25">
      <c r="A1861" t="s">
        <v>3747</v>
      </c>
      <c r="B1861">
        <v>77526</v>
      </c>
      <c r="C1861" t="s">
        <v>3747</v>
      </c>
      <c r="D1861" t="s">
        <v>3748</v>
      </c>
      <c r="E1861" t="s">
        <v>1291</v>
      </c>
      <c r="F1861" t="s">
        <v>211</v>
      </c>
    </row>
    <row r="1862" spans="1:6" x14ac:dyDescent="0.25">
      <c r="A1862" t="s">
        <v>3749</v>
      </c>
      <c r="B1862">
        <v>77531</v>
      </c>
      <c r="C1862" t="s">
        <v>3749</v>
      </c>
      <c r="D1862" t="s">
        <v>3750</v>
      </c>
      <c r="E1862" t="s">
        <v>1291</v>
      </c>
      <c r="F1862" t="s">
        <v>211</v>
      </c>
    </row>
    <row r="1863" spans="1:6" x14ac:dyDescent="0.25">
      <c r="A1863" t="s">
        <v>3751</v>
      </c>
      <c r="B1863">
        <v>77536</v>
      </c>
      <c r="C1863" t="s">
        <v>3751</v>
      </c>
      <c r="D1863" t="s">
        <v>3752</v>
      </c>
      <c r="E1863" t="s">
        <v>1291</v>
      </c>
      <c r="F1863" t="s">
        <v>211</v>
      </c>
    </row>
    <row r="1864" spans="1:6" x14ac:dyDescent="0.25">
      <c r="A1864" t="s">
        <v>3753</v>
      </c>
      <c r="B1864">
        <v>77541</v>
      </c>
      <c r="C1864" t="s">
        <v>3753</v>
      </c>
      <c r="D1864" t="s">
        <v>3754</v>
      </c>
      <c r="E1864" t="s">
        <v>1291</v>
      </c>
      <c r="F1864" t="s">
        <v>211</v>
      </c>
    </row>
    <row r="1865" spans="1:6" x14ac:dyDescent="0.25">
      <c r="A1865" t="s">
        <v>3755</v>
      </c>
      <c r="B1865">
        <v>77546</v>
      </c>
      <c r="C1865" t="s">
        <v>3755</v>
      </c>
      <c r="D1865" t="s">
        <v>3756</v>
      </c>
      <c r="E1865" t="s">
        <v>1291</v>
      </c>
      <c r="F1865" t="s">
        <v>211</v>
      </c>
    </row>
    <row r="1866" spans="1:6" x14ac:dyDescent="0.25">
      <c r="A1866" t="s">
        <v>3757</v>
      </c>
      <c r="B1866">
        <v>77551</v>
      </c>
      <c r="C1866" t="s">
        <v>3757</v>
      </c>
      <c r="D1866" t="s">
        <v>3758</v>
      </c>
      <c r="E1866" t="s">
        <v>1291</v>
      </c>
      <c r="F1866" t="s">
        <v>211</v>
      </c>
    </row>
    <row r="1867" spans="1:6" x14ac:dyDescent="0.25">
      <c r="A1867" t="s">
        <v>3759</v>
      </c>
      <c r="B1867">
        <v>77556</v>
      </c>
      <c r="C1867" t="s">
        <v>3759</v>
      </c>
      <c r="D1867" t="s">
        <v>3760</v>
      </c>
      <c r="E1867" t="s">
        <v>1291</v>
      </c>
      <c r="F1867" t="s">
        <v>211</v>
      </c>
    </row>
    <row r="1868" spans="1:6" x14ac:dyDescent="0.25">
      <c r="A1868" t="s">
        <v>3761</v>
      </c>
      <c r="B1868">
        <v>77561</v>
      </c>
      <c r="C1868" t="s">
        <v>3761</v>
      </c>
      <c r="D1868" t="s">
        <v>3762</v>
      </c>
      <c r="E1868" t="s">
        <v>1291</v>
      </c>
      <c r="F1868" t="s">
        <v>211</v>
      </c>
    </row>
    <row r="1869" spans="1:6" x14ac:dyDescent="0.25">
      <c r="A1869" t="s">
        <v>3763</v>
      </c>
      <c r="B1869">
        <v>77566</v>
      </c>
      <c r="C1869" t="s">
        <v>3763</v>
      </c>
      <c r="D1869" t="s">
        <v>3764</v>
      </c>
      <c r="E1869" t="s">
        <v>1291</v>
      </c>
      <c r="F1869" t="s">
        <v>211</v>
      </c>
    </row>
    <row r="1870" spans="1:6" x14ac:dyDescent="0.25">
      <c r="A1870" t="s">
        <v>3765</v>
      </c>
      <c r="B1870">
        <v>77571</v>
      </c>
      <c r="C1870" t="s">
        <v>3765</v>
      </c>
      <c r="D1870" t="s">
        <v>3766</v>
      </c>
      <c r="E1870" t="s">
        <v>1291</v>
      </c>
      <c r="F1870" t="s">
        <v>211</v>
      </c>
    </row>
    <row r="1871" spans="1:6" x14ac:dyDescent="0.25">
      <c r="A1871" t="s">
        <v>3767</v>
      </c>
      <c r="B1871">
        <v>77576</v>
      </c>
      <c r="C1871" t="s">
        <v>3767</v>
      </c>
      <c r="D1871" t="s">
        <v>3768</v>
      </c>
      <c r="E1871" t="s">
        <v>1291</v>
      </c>
      <c r="F1871" t="s">
        <v>211</v>
      </c>
    </row>
    <row r="1872" spans="1:6" x14ac:dyDescent="0.25">
      <c r="A1872" t="s">
        <v>3769</v>
      </c>
      <c r="B1872">
        <v>77581</v>
      </c>
      <c r="C1872" t="s">
        <v>3769</v>
      </c>
      <c r="D1872" t="s">
        <v>3770</v>
      </c>
      <c r="E1872" t="s">
        <v>1291</v>
      </c>
      <c r="F1872" t="s">
        <v>211</v>
      </c>
    </row>
    <row r="1873" spans="1:6" x14ac:dyDescent="0.25">
      <c r="A1873" t="s">
        <v>3771</v>
      </c>
      <c r="B1873">
        <v>77586</v>
      </c>
      <c r="C1873" t="s">
        <v>3771</v>
      </c>
      <c r="D1873" t="s">
        <v>3772</v>
      </c>
      <c r="E1873" t="s">
        <v>1291</v>
      </c>
      <c r="F1873" t="s">
        <v>211</v>
      </c>
    </row>
    <row r="1874" spans="1:6" x14ac:dyDescent="0.25">
      <c r="A1874" t="s">
        <v>3773</v>
      </c>
      <c r="B1874">
        <v>77591</v>
      </c>
      <c r="C1874" t="s">
        <v>3773</v>
      </c>
      <c r="D1874" t="s">
        <v>3772</v>
      </c>
      <c r="E1874" t="s">
        <v>1291</v>
      </c>
      <c r="F1874" t="s">
        <v>211</v>
      </c>
    </row>
    <row r="1875" spans="1:6" x14ac:dyDescent="0.25">
      <c r="A1875" t="s">
        <v>3774</v>
      </c>
      <c r="B1875">
        <v>77596</v>
      </c>
      <c r="C1875" t="s">
        <v>3774</v>
      </c>
      <c r="D1875" t="s">
        <v>3772</v>
      </c>
      <c r="E1875" t="s">
        <v>1291</v>
      </c>
      <c r="F1875" t="s">
        <v>211</v>
      </c>
    </row>
    <row r="1876" spans="1:6" x14ac:dyDescent="0.25">
      <c r="A1876" t="s">
        <v>3775</v>
      </c>
      <c r="B1876">
        <v>77601</v>
      </c>
      <c r="C1876" t="s">
        <v>3775</v>
      </c>
      <c r="D1876" t="s">
        <v>3772</v>
      </c>
      <c r="E1876" t="s">
        <v>1291</v>
      </c>
      <c r="F1876" t="s">
        <v>211</v>
      </c>
    </row>
    <row r="1877" spans="1:6" x14ac:dyDescent="0.25">
      <c r="A1877" t="s">
        <v>3776</v>
      </c>
      <c r="B1877">
        <v>77606</v>
      </c>
      <c r="C1877" t="s">
        <v>3776</v>
      </c>
      <c r="D1877" t="s">
        <v>3772</v>
      </c>
      <c r="E1877" t="s">
        <v>1291</v>
      </c>
      <c r="F1877" t="s">
        <v>211</v>
      </c>
    </row>
    <row r="1878" spans="1:6" x14ac:dyDescent="0.25">
      <c r="A1878" t="s">
        <v>3777</v>
      </c>
      <c r="B1878">
        <v>77611</v>
      </c>
      <c r="C1878" t="s">
        <v>3777</v>
      </c>
      <c r="D1878" t="s">
        <v>3778</v>
      </c>
      <c r="E1878" t="s">
        <v>1291</v>
      </c>
      <c r="F1878" t="s">
        <v>211</v>
      </c>
    </row>
    <row r="1879" spans="1:6" x14ac:dyDescent="0.25">
      <c r="A1879" t="s">
        <v>3779</v>
      </c>
      <c r="B1879">
        <v>77616</v>
      </c>
      <c r="D1879" t="s">
        <v>3780</v>
      </c>
      <c r="E1879" t="s">
        <v>1291</v>
      </c>
      <c r="F1879" t="s">
        <v>211</v>
      </c>
    </row>
    <row r="1880" spans="1:6" x14ac:dyDescent="0.25">
      <c r="A1880" t="s">
        <v>3781</v>
      </c>
      <c r="B1880">
        <v>77621</v>
      </c>
      <c r="D1880" t="s">
        <v>3782</v>
      </c>
      <c r="E1880" t="s">
        <v>1291</v>
      </c>
      <c r="F1880" t="s">
        <v>211</v>
      </c>
    </row>
    <row r="1881" spans="1:6" x14ac:dyDescent="0.25">
      <c r="A1881" t="s">
        <v>3783</v>
      </c>
      <c r="B1881">
        <v>77626</v>
      </c>
      <c r="D1881" t="s">
        <v>3784</v>
      </c>
      <c r="E1881" t="s">
        <v>1291</v>
      </c>
      <c r="F1881" t="s">
        <v>211</v>
      </c>
    </row>
    <row r="1882" spans="1:6" x14ac:dyDescent="0.25">
      <c r="A1882" t="s">
        <v>3785</v>
      </c>
      <c r="B1882">
        <v>77631</v>
      </c>
      <c r="D1882" t="s">
        <v>3786</v>
      </c>
      <c r="E1882" t="s">
        <v>1291</v>
      </c>
      <c r="F1882" t="s">
        <v>211</v>
      </c>
    </row>
    <row r="1883" spans="1:6" x14ac:dyDescent="0.25">
      <c r="A1883" t="s">
        <v>3787</v>
      </c>
      <c r="B1883">
        <v>77636</v>
      </c>
      <c r="D1883" t="s">
        <v>3788</v>
      </c>
      <c r="E1883" t="s">
        <v>1291</v>
      </c>
      <c r="F1883" t="s">
        <v>211</v>
      </c>
    </row>
    <row r="1884" spans="1:6" x14ac:dyDescent="0.25">
      <c r="A1884" t="s">
        <v>3789</v>
      </c>
      <c r="B1884">
        <v>77641</v>
      </c>
      <c r="D1884" t="s">
        <v>3789</v>
      </c>
      <c r="E1884" t="s">
        <v>1291</v>
      </c>
      <c r="F1884" t="s">
        <v>211</v>
      </c>
    </row>
    <row r="1885" spans="1:6" x14ac:dyDescent="0.25">
      <c r="A1885" t="s">
        <v>3790</v>
      </c>
      <c r="B1885">
        <v>77646</v>
      </c>
      <c r="D1885" t="s">
        <v>3790</v>
      </c>
      <c r="E1885" t="s">
        <v>1291</v>
      </c>
      <c r="F1885" t="s">
        <v>211</v>
      </c>
    </row>
    <row r="1886" spans="1:6" x14ac:dyDescent="0.25">
      <c r="A1886" t="s">
        <v>3791</v>
      </c>
      <c r="B1886">
        <v>77651</v>
      </c>
      <c r="D1886" t="s">
        <v>3792</v>
      </c>
      <c r="E1886" t="s">
        <v>1291</v>
      </c>
      <c r="F1886" t="s">
        <v>211</v>
      </c>
    </row>
    <row r="1887" spans="1:6" x14ac:dyDescent="0.25">
      <c r="A1887" t="s">
        <v>3793</v>
      </c>
      <c r="B1887">
        <v>77656</v>
      </c>
      <c r="D1887" t="s">
        <v>3794</v>
      </c>
      <c r="E1887" t="s">
        <v>1291</v>
      </c>
      <c r="F1887" t="s">
        <v>211</v>
      </c>
    </row>
    <row r="1888" spans="1:6" x14ac:dyDescent="0.25">
      <c r="A1888" t="s">
        <v>3795</v>
      </c>
      <c r="B1888">
        <v>77661</v>
      </c>
      <c r="D1888" t="s">
        <v>3796</v>
      </c>
      <c r="E1888" t="s">
        <v>1291</v>
      </c>
      <c r="F1888" t="s">
        <v>211</v>
      </c>
    </row>
    <row r="1889" spans="1:6" x14ac:dyDescent="0.25">
      <c r="A1889" t="s">
        <v>3797</v>
      </c>
      <c r="B1889">
        <v>77666</v>
      </c>
      <c r="C1889" t="s">
        <v>3797</v>
      </c>
      <c r="D1889" t="s">
        <v>3798</v>
      </c>
      <c r="E1889" t="s">
        <v>1493</v>
      </c>
      <c r="F1889" t="s">
        <v>211</v>
      </c>
    </row>
    <row r="1890" spans="1:6" x14ac:dyDescent="0.25">
      <c r="A1890" t="s">
        <v>3799</v>
      </c>
      <c r="B1890">
        <v>77671</v>
      </c>
      <c r="C1890" t="s">
        <v>3799</v>
      </c>
      <c r="D1890" t="s">
        <v>3800</v>
      </c>
      <c r="E1890" t="s">
        <v>1493</v>
      </c>
      <c r="F1890" t="s">
        <v>211</v>
      </c>
    </row>
    <row r="1891" spans="1:6" x14ac:dyDescent="0.25">
      <c r="A1891" t="s">
        <v>3801</v>
      </c>
      <c r="B1891">
        <v>77676</v>
      </c>
      <c r="C1891" t="s">
        <v>3801</v>
      </c>
      <c r="D1891" t="s">
        <v>3802</v>
      </c>
      <c r="E1891" t="s">
        <v>1493</v>
      </c>
      <c r="F1891" t="s">
        <v>211</v>
      </c>
    </row>
    <row r="1892" spans="1:6" x14ac:dyDescent="0.25">
      <c r="A1892" t="s">
        <v>3803</v>
      </c>
      <c r="B1892">
        <v>77681</v>
      </c>
      <c r="C1892" t="s">
        <v>3803</v>
      </c>
      <c r="D1892" t="s">
        <v>3804</v>
      </c>
      <c r="E1892" t="s">
        <v>1493</v>
      </c>
      <c r="F1892" t="s">
        <v>211</v>
      </c>
    </row>
    <row r="1893" spans="1:6" x14ac:dyDescent="0.25">
      <c r="A1893" t="s">
        <v>3805</v>
      </c>
      <c r="B1893">
        <v>77686</v>
      </c>
      <c r="C1893" t="s">
        <v>3805</v>
      </c>
      <c r="D1893" t="s">
        <v>3806</v>
      </c>
      <c r="E1893" t="s">
        <v>1493</v>
      </c>
      <c r="F1893" t="s">
        <v>211</v>
      </c>
    </row>
    <row r="1894" spans="1:6" x14ac:dyDescent="0.25">
      <c r="A1894" t="s">
        <v>3807</v>
      </c>
      <c r="B1894">
        <v>77691</v>
      </c>
      <c r="C1894" t="s">
        <v>3807</v>
      </c>
      <c r="D1894" t="s">
        <v>3802</v>
      </c>
      <c r="E1894" t="s">
        <v>1493</v>
      </c>
      <c r="F1894" t="s">
        <v>211</v>
      </c>
    </row>
    <row r="1895" spans="1:6" x14ac:dyDescent="0.25">
      <c r="A1895" t="s">
        <v>3808</v>
      </c>
      <c r="B1895">
        <v>77696</v>
      </c>
      <c r="C1895" t="s">
        <v>3808</v>
      </c>
      <c r="D1895" t="s">
        <v>3802</v>
      </c>
      <c r="E1895" t="s">
        <v>1493</v>
      </c>
      <c r="F1895" t="s">
        <v>211</v>
      </c>
    </row>
    <row r="1896" spans="1:6" x14ac:dyDescent="0.25">
      <c r="A1896" t="s">
        <v>3809</v>
      </c>
      <c r="B1896">
        <v>77701</v>
      </c>
      <c r="C1896" t="s">
        <v>3809</v>
      </c>
      <c r="D1896" t="s">
        <v>3810</v>
      </c>
      <c r="E1896" t="s">
        <v>1493</v>
      </c>
      <c r="F1896" t="s">
        <v>211</v>
      </c>
    </row>
    <row r="1897" spans="1:6" x14ac:dyDescent="0.25">
      <c r="A1897" t="s">
        <v>3811</v>
      </c>
      <c r="B1897">
        <v>77706</v>
      </c>
      <c r="C1897" t="s">
        <v>3811</v>
      </c>
      <c r="D1897" t="s">
        <v>3812</v>
      </c>
      <c r="E1897" t="s">
        <v>1493</v>
      </c>
      <c r="F1897" t="s">
        <v>211</v>
      </c>
    </row>
    <row r="1898" spans="1:6" x14ac:dyDescent="0.25">
      <c r="A1898" t="s">
        <v>3813</v>
      </c>
      <c r="B1898">
        <v>77711</v>
      </c>
      <c r="C1898" t="s">
        <v>3813</v>
      </c>
      <c r="D1898" t="s">
        <v>3814</v>
      </c>
      <c r="E1898" t="s">
        <v>1493</v>
      </c>
      <c r="F1898" t="s">
        <v>211</v>
      </c>
    </row>
    <row r="1899" spans="1:6" x14ac:dyDescent="0.25">
      <c r="A1899" t="s">
        <v>3815</v>
      </c>
      <c r="B1899">
        <v>77716</v>
      </c>
      <c r="C1899" t="s">
        <v>3815</v>
      </c>
      <c r="D1899" t="s">
        <v>3816</v>
      </c>
      <c r="E1899" t="s">
        <v>1493</v>
      </c>
      <c r="F1899" t="s">
        <v>211</v>
      </c>
    </row>
    <row r="1900" spans="1:6" x14ac:dyDescent="0.25">
      <c r="A1900" t="s">
        <v>3817</v>
      </c>
      <c r="B1900">
        <v>77726</v>
      </c>
      <c r="C1900" t="s">
        <v>3817</v>
      </c>
      <c r="D1900" t="s">
        <v>3818</v>
      </c>
      <c r="E1900" t="s">
        <v>1493</v>
      </c>
      <c r="F1900" t="s">
        <v>211</v>
      </c>
    </row>
    <row r="1901" spans="1:6" x14ac:dyDescent="0.25">
      <c r="A1901" t="s">
        <v>3819</v>
      </c>
      <c r="B1901">
        <v>77731</v>
      </c>
      <c r="C1901" t="s">
        <v>3819</v>
      </c>
      <c r="D1901" t="s">
        <v>3820</v>
      </c>
      <c r="E1901" t="s">
        <v>1493</v>
      </c>
      <c r="F1901" t="s">
        <v>211</v>
      </c>
    </row>
    <row r="1902" spans="1:6" x14ac:dyDescent="0.25">
      <c r="A1902" t="s">
        <v>3821</v>
      </c>
      <c r="B1902">
        <v>77736</v>
      </c>
      <c r="C1902" t="s">
        <v>3821</v>
      </c>
      <c r="D1902" t="s">
        <v>3822</v>
      </c>
      <c r="E1902" t="s">
        <v>1493</v>
      </c>
      <c r="F1902" t="s">
        <v>211</v>
      </c>
    </row>
    <row r="1903" spans="1:6" x14ac:dyDescent="0.25">
      <c r="A1903" t="s">
        <v>3823</v>
      </c>
      <c r="B1903">
        <v>77741</v>
      </c>
      <c r="C1903" t="s">
        <v>3823</v>
      </c>
      <c r="D1903" t="s">
        <v>3824</v>
      </c>
      <c r="E1903" t="s">
        <v>1493</v>
      </c>
      <c r="F1903" t="s">
        <v>211</v>
      </c>
    </row>
    <row r="1904" spans="1:6" x14ac:dyDescent="0.25">
      <c r="A1904" t="s">
        <v>3825</v>
      </c>
      <c r="B1904">
        <v>77746</v>
      </c>
      <c r="C1904" t="s">
        <v>3825</v>
      </c>
      <c r="D1904" t="s">
        <v>3826</v>
      </c>
      <c r="E1904" t="s">
        <v>1493</v>
      </c>
      <c r="F1904" t="s">
        <v>211</v>
      </c>
    </row>
    <row r="1905" spans="1:6" x14ac:dyDescent="0.25">
      <c r="A1905" t="s">
        <v>128</v>
      </c>
      <c r="B1905">
        <v>77866</v>
      </c>
      <c r="C1905" t="s">
        <v>128</v>
      </c>
      <c r="D1905" t="s">
        <v>3827</v>
      </c>
      <c r="E1905" t="s">
        <v>210</v>
      </c>
      <c r="F1905" t="s">
        <v>211</v>
      </c>
    </row>
    <row r="1906" spans="1:6" x14ac:dyDescent="0.25">
      <c r="A1906" t="s">
        <v>125</v>
      </c>
      <c r="B1906">
        <v>77871</v>
      </c>
      <c r="C1906" t="s">
        <v>125</v>
      </c>
      <c r="D1906" t="s">
        <v>3828</v>
      </c>
      <c r="E1906" t="s">
        <v>210</v>
      </c>
      <c r="F1906" t="s">
        <v>211</v>
      </c>
    </row>
    <row r="1907" spans="1:6" x14ac:dyDescent="0.25">
      <c r="A1907" t="s">
        <v>126</v>
      </c>
      <c r="B1907">
        <v>77876</v>
      </c>
      <c r="C1907" t="s">
        <v>126</v>
      </c>
      <c r="D1907" t="s">
        <v>4566</v>
      </c>
      <c r="E1907" t="s">
        <v>210</v>
      </c>
      <c r="F1907" t="s">
        <v>211</v>
      </c>
    </row>
    <row r="1908" spans="1:6" x14ac:dyDescent="0.25">
      <c r="A1908" t="s">
        <v>3829</v>
      </c>
      <c r="B1908">
        <v>77781</v>
      </c>
      <c r="C1908" t="s">
        <v>3829</v>
      </c>
      <c r="D1908" t="s">
        <v>3830</v>
      </c>
      <c r="E1908" t="s">
        <v>458</v>
      </c>
      <c r="F1908" t="s">
        <v>211</v>
      </c>
    </row>
    <row r="1909" spans="1:6" x14ac:dyDescent="0.25">
      <c r="A1909" t="s">
        <v>3831</v>
      </c>
      <c r="B1909">
        <v>77786</v>
      </c>
      <c r="C1909" t="s">
        <v>3831</v>
      </c>
      <c r="D1909" t="s">
        <v>3832</v>
      </c>
      <c r="E1909" t="s">
        <v>458</v>
      </c>
      <c r="F1909" t="s">
        <v>211</v>
      </c>
    </row>
    <row r="1910" spans="1:6" x14ac:dyDescent="0.25">
      <c r="A1910" t="s">
        <v>3833</v>
      </c>
      <c r="B1910">
        <v>77881</v>
      </c>
      <c r="D1910" t="s">
        <v>3834</v>
      </c>
      <c r="E1910" t="s">
        <v>2060</v>
      </c>
      <c r="F1910" t="s">
        <v>211</v>
      </c>
    </row>
    <row r="1911" spans="1:6" x14ac:dyDescent="0.25">
      <c r="A1911" t="s">
        <v>3835</v>
      </c>
      <c r="B1911">
        <v>77951</v>
      </c>
      <c r="C1911" t="s">
        <v>3835</v>
      </c>
      <c r="D1911" t="s">
        <v>3836</v>
      </c>
      <c r="E1911" t="s">
        <v>1291</v>
      </c>
      <c r="F1911" t="s">
        <v>211</v>
      </c>
    </row>
    <row r="1912" spans="1:6" x14ac:dyDescent="0.25">
      <c r="A1912" t="s">
        <v>3837</v>
      </c>
      <c r="B1912">
        <v>77981</v>
      </c>
      <c r="C1912" t="s">
        <v>3837</v>
      </c>
      <c r="D1912" t="s">
        <v>3838</v>
      </c>
      <c r="E1912" t="s">
        <v>458</v>
      </c>
      <c r="F1912" t="s">
        <v>211</v>
      </c>
    </row>
    <row r="1913" spans="1:6" x14ac:dyDescent="0.25">
      <c r="A1913" t="s">
        <v>3839</v>
      </c>
      <c r="B1913">
        <v>77986</v>
      </c>
      <c r="C1913" t="s">
        <v>3839</v>
      </c>
      <c r="D1913" t="s">
        <v>3840</v>
      </c>
      <c r="E1913" t="s">
        <v>458</v>
      </c>
      <c r="F1913" t="s">
        <v>211</v>
      </c>
    </row>
    <row r="1914" spans="1:6" x14ac:dyDescent="0.25">
      <c r="A1914" t="s">
        <v>3841</v>
      </c>
      <c r="B1914">
        <v>77991</v>
      </c>
      <c r="C1914" t="s">
        <v>3841</v>
      </c>
      <c r="D1914" t="s">
        <v>3842</v>
      </c>
      <c r="E1914" t="s">
        <v>458</v>
      </c>
      <c r="F1914" t="s">
        <v>211</v>
      </c>
    </row>
    <row r="1915" spans="1:6" x14ac:dyDescent="0.25">
      <c r="A1915" t="s">
        <v>3843</v>
      </c>
      <c r="B1915">
        <v>77996</v>
      </c>
      <c r="C1915" t="s">
        <v>3843</v>
      </c>
      <c r="D1915" t="s">
        <v>3844</v>
      </c>
      <c r="E1915" t="s">
        <v>458</v>
      </c>
      <c r="F1915" t="s">
        <v>211</v>
      </c>
    </row>
    <row r="1916" spans="1:6" x14ac:dyDescent="0.25">
      <c r="A1916" t="s">
        <v>3845</v>
      </c>
      <c r="B1916">
        <v>78146</v>
      </c>
      <c r="C1916" t="s">
        <v>3845</v>
      </c>
      <c r="D1916" t="s">
        <v>3846</v>
      </c>
      <c r="E1916" t="s">
        <v>439</v>
      </c>
      <c r="F1916" t="s">
        <v>211</v>
      </c>
    </row>
    <row r="1917" spans="1:6" x14ac:dyDescent="0.25">
      <c r="A1917" t="s">
        <v>3847</v>
      </c>
      <c r="B1917">
        <v>78141</v>
      </c>
      <c r="C1917" t="s">
        <v>3847</v>
      </c>
      <c r="D1917" t="s">
        <v>3848</v>
      </c>
      <c r="E1917" t="s">
        <v>439</v>
      </c>
      <c r="F1917" t="s">
        <v>211</v>
      </c>
    </row>
    <row r="1918" spans="1:6" x14ac:dyDescent="0.25">
      <c r="A1918" t="s">
        <v>3849</v>
      </c>
      <c r="B1918">
        <v>78156</v>
      </c>
      <c r="C1918" t="s">
        <v>3849</v>
      </c>
      <c r="D1918" t="s">
        <v>3850</v>
      </c>
      <c r="E1918" t="s">
        <v>439</v>
      </c>
      <c r="F1918" t="s">
        <v>211</v>
      </c>
    </row>
    <row r="1919" spans="1:6" x14ac:dyDescent="0.25">
      <c r="A1919" t="s">
        <v>3851</v>
      </c>
      <c r="B1919">
        <v>78151</v>
      </c>
      <c r="C1919" t="s">
        <v>3851</v>
      </c>
      <c r="D1919" t="s">
        <v>3852</v>
      </c>
      <c r="E1919" t="s">
        <v>439</v>
      </c>
      <c r="F1919" t="s">
        <v>211</v>
      </c>
    </row>
    <row r="1920" spans="1:6" x14ac:dyDescent="0.25">
      <c r="A1920" t="s">
        <v>3853</v>
      </c>
      <c r="B1920">
        <v>78621</v>
      </c>
      <c r="C1920" t="s">
        <v>3853</v>
      </c>
      <c r="D1920" t="s">
        <v>3854</v>
      </c>
      <c r="E1920" t="s">
        <v>432</v>
      </c>
      <c r="F1920" t="s">
        <v>211</v>
      </c>
    </row>
    <row r="1921" spans="1:6" x14ac:dyDescent="0.25">
      <c r="A1921" t="s">
        <v>3855</v>
      </c>
      <c r="B1921">
        <v>78546</v>
      </c>
      <c r="C1921" t="s">
        <v>3856</v>
      </c>
      <c r="D1921" t="s">
        <v>3857</v>
      </c>
      <c r="E1921" t="s">
        <v>1291</v>
      </c>
      <c r="F1921" t="s">
        <v>211</v>
      </c>
    </row>
    <row r="1922" spans="1:6" x14ac:dyDescent="0.25">
      <c r="A1922" t="s">
        <v>3858</v>
      </c>
      <c r="B1922">
        <v>78626</v>
      </c>
      <c r="C1922" t="s">
        <v>3859</v>
      </c>
      <c r="D1922" t="s">
        <v>3860</v>
      </c>
      <c r="E1922" t="s">
        <v>1291</v>
      </c>
      <c r="F1922" t="s">
        <v>211</v>
      </c>
    </row>
    <row r="1923" spans="1:6" x14ac:dyDescent="0.25">
      <c r="A1923" t="s">
        <v>3861</v>
      </c>
      <c r="B1923">
        <v>78731</v>
      </c>
      <c r="C1923" t="s">
        <v>3861</v>
      </c>
      <c r="D1923" t="s">
        <v>3862</v>
      </c>
      <c r="E1923" t="s">
        <v>1291</v>
      </c>
      <c r="F1923" t="s">
        <v>211</v>
      </c>
    </row>
    <row r="1924" spans="1:6" x14ac:dyDescent="0.25">
      <c r="A1924" t="s">
        <v>3863</v>
      </c>
      <c r="B1924">
        <v>78736</v>
      </c>
      <c r="C1924" t="s">
        <v>3863</v>
      </c>
      <c r="D1924" t="s">
        <v>3864</v>
      </c>
      <c r="E1924" t="s">
        <v>1291</v>
      </c>
      <c r="F1924" t="s">
        <v>211</v>
      </c>
    </row>
    <row r="1925" spans="1:6" x14ac:dyDescent="0.25">
      <c r="A1925" t="s">
        <v>3865</v>
      </c>
      <c r="B1925">
        <v>78656</v>
      </c>
      <c r="C1925" t="s">
        <v>3866</v>
      </c>
      <c r="D1925" t="s">
        <v>3867</v>
      </c>
      <c r="E1925" t="s">
        <v>1291</v>
      </c>
      <c r="F1925" t="s">
        <v>211</v>
      </c>
    </row>
    <row r="1926" spans="1:6" x14ac:dyDescent="0.25">
      <c r="A1926" t="s">
        <v>3868</v>
      </c>
      <c r="B1926">
        <v>78661</v>
      </c>
      <c r="C1926" t="s">
        <v>3869</v>
      </c>
      <c r="D1926" t="s">
        <v>3870</v>
      </c>
      <c r="E1926" t="s">
        <v>1291</v>
      </c>
      <c r="F1926" t="s">
        <v>211</v>
      </c>
    </row>
    <row r="1927" spans="1:6" x14ac:dyDescent="0.25">
      <c r="A1927" t="s">
        <v>3871</v>
      </c>
      <c r="B1927">
        <v>78631</v>
      </c>
      <c r="C1927" t="s">
        <v>3871</v>
      </c>
      <c r="D1927" t="s">
        <v>3872</v>
      </c>
      <c r="E1927" t="s">
        <v>1291</v>
      </c>
      <c r="F1927" t="s">
        <v>211</v>
      </c>
    </row>
    <row r="1928" spans="1:6" x14ac:dyDescent="0.25">
      <c r="A1928" t="s">
        <v>3873</v>
      </c>
      <c r="B1928">
        <v>78636</v>
      </c>
      <c r="C1928" t="s">
        <v>3873</v>
      </c>
      <c r="D1928" t="s">
        <v>3874</v>
      </c>
      <c r="E1928" t="s">
        <v>1291</v>
      </c>
      <c r="F1928" t="s">
        <v>211</v>
      </c>
    </row>
    <row r="1929" spans="1:6" x14ac:dyDescent="0.25">
      <c r="A1929" t="s">
        <v>3875</v>
      </c>
      <c r="B1929">
        <v>78641</v>
      </c>
      <c r="C1929" t="s">
        <v>3875</v>
      </c>
      <c r="D1929" t="s">
        <v>3876</v>
      </c>
      <c r="E1929" t="s">
        <v>1291</v>
      </c>
      <c r="F1929" t="s">
        <v>211</v>
      </c>
    </row>
    <row r="1930" spans="1:6" x14ac:dyDescent="0.25">
      <c r="A1930" t="s">
        <v>3877</v>
      </c>
      <c r="B1930">
        <v>78646</v>
      </c>
      <c r="C1930" t="s">
        <v>3877</v>
      </c>
      <c r="D1930" t="s">
        <v>3878</v>
      </c>
      <c r="E1930" t="s">
        <v>1291</v>
      </c>
      <c r="F1930" t="s">
        <v>211</v>
      </c>
    </row>
    <row r="1931" spans="1:6" x14ac:dyDescent="0.25">
      <c r="A1931" t="s">
        <v>3879</v>
      </c>
      <c r="B1931">
        <v>78651</v>
      </c>
      <c r="C1931" t="s">
        <v>3879</v>
      </c>
      <c r="D1931" t="s">
        <v>3880</v>
      </c>
      <c r="E1931" t="s">
        <v>1291</v>
      </c>
      <c r="F1931" t="s">
        <v>211</v>
      </c>
    </row>
    <row r="1932" spans="1:6" x14ac:dyDescent="0.25">
      <c r="A1932" t="s">
        <v>3881</v>
      </c>
      <c r="B1932">
        <v>78741</v>
      </c>
      <c r="C1932" t="s">
        <v>3881</v>
      </c>
      <c r="D1932" t="s">
        <v>3882</v>
      </c>
      <c r="E1932" t="s">
        <v>1291</v>
      </c>
      <c r="F1932" t="s">
        <v>211</v>
      </c>
    </row>
    <row r="1933" spans="1:6" x14ac:dyDescent="0.25">
      <c r="A1933" t="s">
        <v>3883</v>
      </c>
      <c r="B1933">
        <v>78746</v>
      </c>
      <c r="C1933" t="s">
        <v>3883</v>
      </c>
      <c r="D1933" t="s">
        <v>3884</v>
      </c>
      <c r="E1933" t="s">
        <v>1291</v>
      </c>
      <c r="F1933" t="s">
        <v>211</v>
      </c>
    </row>
    <row r="1934" spans="1:6" x14ac:dyDescent="0.25">
      <c r="A1934" t="s">
        <v>3885</v>
      </c>
      <c r="B1934">
        <v>78751</v>
      </c>
      <c r="C1934" t="s">
        <v>3885</v>
      </c>
      <c r="D1934" t="s">
        <v>3886</v>
      </c>
      <c r="E1934" t="s">
        <v>1291</v>
      </c>
      <c r="F1934" t="s">
        <v>211</v>
      </c>
    </row>
    <row r="1935" spans="1:6" x14ac:dyDescent="0.25">
      <c r="A1935" t="s">
        <v>3887</v>
      </c>
      <c r="B1935">
        <v>78046</v>
      </c>
      <c r="C1935" t="s">
        <v>3887</v>
      </c>
      <c r="D1935" t="s">
        <v>3888</v>
      </c>
      <c r="E1935" t="s">
        <v>458</v>
      </c>
      <c r="F1935" t="s">
        <v>211</v>
      </c>
    </row>
    <row r="1936" spans="1:6" x14ac:dyDescent="0.25">
      <c r="A1936" t="s">
        <v>3889</v>
      </c>
      <c r="B1936">
        <v>78011</v>
      </c>
      <c r="C1936" t="s">
        <v>3889</v>
      </c>
      <c r="D1936" t="s">
        <v>3890</v>
      </c>
      <c r="E1936" t="s">
        <v>458</v>
      </c>
      <c r="F1936" t="s">
        <v>211</v>
      </c>
    </row>
    <row r="1937" spans="1:6" x14ac:dyDescent="0.25">
      <c r="A1937" t="s">
        <v>3891</v>
      </c>
      <c r="B1937">
        <v>78041</v>
      </c>
      <c r="C1937" t="s">
        <v>3891</v>
      </c>
      <c r="D1937" t="s">
        <v>3892</v>
      </c>
      <c r="E1937" t="s">
        <v>458</v>
      </c>
      <c r="F1937" t="s">
        <v>211</v>
      </c>
    </row>
    <row r="1938" spans="1:6" x14ac:dyDescent="0.25">
      <c r="A1938" t="s">
        <v>3893</v>
      </c>
      <c r="B1938">
        <v>78246</v>
      </c>
      <c r="C1938" t="s">
        <v>3893</v>
      </c>
      <c r="D1938" t="s">
        <v>3894</v>
      </c>
      <c r="E1938" t="s">
        <v>458</v>
      </c>
      <c r="F1938" t="s">
        <v>211</v>
      </c>
    </row>
    <row r="1939" spans="1:6" x14ac:dyDescent="0.25">
      <c r="A1939" t="s">
        <v>146</v>
      </c>
      <c r="B1939">
        <v>78301</v>
      </c>
      <c r="C1939" t="s">
        <v>146</v>
      </c>
      <c r="D1939" t="s">
        <v>3895</v>
      </c>
      <c r="E1939" t="s">
        <v>210</v>
      </c>
      <c r="F1939" t="s">
        <v>211</v>
      </c>
    </row>
    <row r="1940" spans="1:6" x14ac:dyDescent="0.25">
      <c r="A1940" t="s">
        <v>139</v>
      </c>
      <c r="B1940">
        <v>78286</v>
      </c>
      <c r="C1940" t="s">
        <v>139</v>
      </c>
      <c r="D1940" t="s">
        <v>3896</v>
      </c>
      <c r="E1940" t="s">
        <v>210</v>
      </c>
      <c r="F1940" t="s">
        <v>211</v>
      </c>
    </row>
    <row r="1941" spans="1:6" x14ac:dyDescent="0.25">
      <c r="A1941" t="s">
        <v>148</v>
      </c>
      <c r="B1941">
        <v>78296</v>
      </c>
      <c r="C1941" t="s">
        <v>148</v>
      </c>
      <c r="D1941" t="s">
        <v>3897</v>
      </c>
      <c r="E1941" t="s">
        <v>210</v>
      </c>
      <c r="F1941" t="s">
        <v>211</v>
      </c>
    </row>
    <row r="1942" spans="1:6" x14ac:dyDescent="0.25">
      <c r="A1942" t="s">
        <v>143</v>
      </c>
      <c r="B1942">
        <v>78281</v>
      </c>
      <c r="C1942" t="s">
        <v>143</v>
      </c>
      <c r="D1942" t="s">
        <v>3898</v>
      </c>
      <c r="E1942" t="s">
        <v>210</v>
      </c>
      <c r="F1942" t="s">
        <v>211</v>
      </c>
    </row>
    <row r="1943" spans="1:6" x14ac:dyDescent="0.25">
      <c r="A1943" t="s">
        <v>140</v>
      </c>
      <c r="B1943">
        <v>78291</v>
      </c>
      <c r="C1943" t="s">
        <v>140</v>
      </c>
      <c r="D1943" t="s">
        <v>3899</v>
      </c>
      <c r="E1943" t="s">
        <v>210</v>
      </c>
      <c r="F1943" t="s">
        <v>211</v>
      </c>
    </row>
    <row r="1944" spans="1:6" x14ac:dyDescent="0.25">
      <c r="A1944" t="s">
        <v>3900</v>
      </c>
      <c r="B1944">
        <v>78166</v>
      </c>
      <c r="C1944" t="s">
        <v>3900</v>
      </c>
      <c r="D1944" t="s">
        <v>3901</v>
      </c>
      <c r="E1944" t="s">
        <v>458</v>
      </c>
      <c r="F1944" t="s">
        <v>211</v>
      </c>
    </row>
    <row r="1945" spans="1:6" x14ac:dyDescent="0.25">
      <c r="A1945" t="s">
        <v>3902</v>
      </c>
      <c r="B1945">
        <v>78161</v>
      </c>
      <c r="C1945" t="s">
        <v>3902</v>
      </c>
      <c r="D1945" t="s">
        <v>3903</v>
      </c>
      <c r="E1945" t="s">
        <v>458</v>
      </c>
      <c r="F1945" t="s">
        <v>211</v>
      </c>
    </row>
    <row r="1946" spans="1:6" x14ac:dyDescent="0.25">
      <c r="A1946" t="s">
        <v>3904</v>
      </c>
      <c r="B1946">
        <v>77886</v>
      </c>
      <c r="C1946" t="s">
        <v>3904</v>
      </c>
      <c r="D1946" t="s">
        <v>3905</v>
      </c>
      <c r="E1946" t="s">
        <v>458</v>
      </c>
      <c r="F1946" t="s">
        <v>211</v>
      </c>
    </row>
    <row r="1947" spans="1:6" x14ac:dyDescent="0.25">
      <c r="A1947" t="s">
        <v>3906</v>
      </c>
      <c r="B1947">
        <v>78171</v>
      </c>
      <c r="C1947" t="s">
        <v>3906</v>
      </c>
      <c r="D1947" t="s">
        <v>3907</v>
      </c>
      <c r="E1947" t="s">
        <v>458</v>
      </c>
      <c r="F1947" t="s">
        <v>211</v>
      </c>
    </row>
    <row r="1948" spans="1:6" x14ac:dyDescent="0.25">
      <c r="A1948" t="s">
        <v>153</v>
      </c>
      <c r="B1948">
        <v>78276</v>
      </c>
      <c r="C1948" t="s">
        <v>153</v>
      </c>
      <c r="D1948" t="s">
        <v>3908</v>
      </c>
      <c r="E1948" t="s">
        <v>210</v>
      </c>
      <c r="F1948" t="s">
        <v>211</v>
      </c>
    </row>
    <row r="1949" spans="1:6" x14ac:dyDescent="0.25">
      <c r="A1949" t="s">
        <v>162</v>
      </c>
      <c r="B1949">
        <v>78271</v>
      </c>
      <c r="C1949" t="s">
        <v>162</v>
      </c>
      <c r="D1949" t="s">
        <v>3909</v>
      </c>
      <c r="E1949" t="s">
        <v>210</v>
      </c>
      <c r="F1949" t="s">
        <v>211</v>
      </c>
    </row>
    <row r="1950" spans="1:6" x14ac:dyDescent="0.25">
      <c r="A1950" t="s">
        <v>160</v>
      </c>
      <c r="B1950">
        <v>78261</v>
      </c>
      <c r="C1950" t="s">
        <v>160</v>
      </c>
      <c r="D1950" t="s">
        <v>3910</v>
      </c>
      <c r="E1950" t="s">
        <v>210</v>
      </c>
      <c r="F1950" t="s">
        <v>211</v>
      </c>
    </row>
    <row r="1951" spans="1:6" x14ac:dyDescent="0.25">
      <c r="A1951" t="s">
        <v>156</v>
      </c>
      <c r="B1951">
        <v>78256</v>
      </c>
      <c r="C1951" t="s">
        <v>156</v>
      </c>
      <c r="D1951" t="s">
        <v>3911</v>
      </c>
      <c r="E1951" t="s">
        <v>210</v>
      </c>
      <c r="F1951" t="s">
        <v>211</v>
      </c>
    </row>
    <row r="1952" spans="1:6" x14ac:dyDescent="0.25">
      <c r="A1952" t="s">
        <v>3912</v>
      </c>
      <c r="B1952">
        <v>77841</v>
      </c>
      <c r="C1952" t="s">
        <v>3912</v>
      </c>
      <c r="D1952" t="s">
        <v>3913</v>
      </c>
      <c r="E1952" t="s">
        <v>458</v>
      </c>
      <c r="F1952" t="s">
        <v>211</v>
      </c>
    </row>
    <row r="1953" spans="1:6" x14ac:dyDescent="0.25">
      <c r="A1953" t="s">
        <v>3914</v>
      </c>
      <c r="B1953">
        <v>77846</v>
      </c>
      <c r="C1953" t="s">
        <v>3914</v>
      </c>
      <c r="D1953" t="s">
        <v>3915</v>
      </c>
      <c r="E1953" t="s">
        <v>458</v>
      </c>
      <c r="F1953" t="s">
        <v>211</v>
      </c>
    </row>
    <row r="1954" spans="1:6" x14ac:dyDescent="0.25">
      <c r="A1954" t="s">
        <v>3916</v>
      </c>
      <c r="B1954">
        <v>77791</v>
      </c>
      <c r="C1954" t="s">
        <v>3916</v>
      </c>
      <c r="D1954" t="s">
        <v>3917</v>
      </c>
      <c r="E1954" t="s">
        <v>458</v>
      </c>
      <c r="F1954" t="s">
        <v>211</v>
      </c>
    </row>
    <row r="1955" spans="1:6" x14ac:dyDescent="0.25">
      <c r="A1955" t="s">
        <v>3918</v>
      </c>
      <c r="B1955">
        <v>77826</v>
      </c>
      <c r="C1955" t="s">
        <v>3918</v>
      </c>
      <c r="D1955" t="s">
        <v>3919</v>
      </c>
      <c r="E1955" t="s">
        <v>458</v>
      </c>
      <c r="F1955" t="s">
        <v>211</v>
      </c>
    </row>
    <row r="1956" spans="1:6" x14ac:dyDescent="0.25">
      <c r="A1956" t="s">
        <v>3920</v>
      </c>
      <c r="B1956">
        <v>79551</v>
      </c>
      <c r="C1956" t="s">
        <v>3920</v>
      </c>
      <c r="D1956" t="s">
        <v>3921</v>
      </c>
      <c r="E1956" t="s">
        <v>458</v>
      </c>
      <c r="F1956" t="s">
        <v>211</v>
      </c>
    </row>
    <row r="1957" spans="1:6" x14ac:dyDescent="0.25">
      <c r="A1957" t="s">
        <v>3922</v>
      </c>
      <c r="B1957">
        <v>79051</v>
      </c>
      <c r="C1957" t="s">
        <v>3922</v>
      </c>
      <c r="D1957" t="s">
        <v>3923</v>
      </c>
      <c r="E1957" t="s">
        <v>1196</v>
      </c>
      <c r="F1957" t="s">
        <v>211</v>
      </c>
    </row>
    <row r="1958" spans="1:6" x14ac:dyDescent="0.25">
      <c r="A1958" t="s">
        <v>3924</v>
      </c>
      <c r="B1958">
        <v>79056</v>
      </c>
      <c r="C1958" t="s">
        <v>3924</v>
      </c>
      <c r="D1958" t="s">
        <v>3925</v>
      </c>
      <c r="E1958" t="s">
        <v>1196</v>
      </c>
      <c r="F1958" t="s">
        <v>211</v>
      </c>
    </row>
    <row r="1959" spans="1:6" x14ac:dyDescent="0.25">
      <c r="A1959" t="s">
        <v>3926</v>
      </c>
      <c r="B1959">
        <v>80011</v>
      </c>
      <c r="C1959" t="s">
        <v>3926</v>
      </c>
      <c r="D1959" t="s">
        <v>1285</v>
      </c>
      <c r="E1959" t="s">
        <v>1259</v>
      </c>
      <c r="F1959" t="s">
        <v>211</v>
      </c>
    </row>
    <row r="1960" spans="1:6" x14ac:dyDescent="0.25">
      <c r="A1960" t="s">
        <v>3927</v>
      </c>
      <c r="B1960">
        <v>79716</v>
      </c>
      <c r="C1960" t="s">
        <v>3927</v>
      </c>
      <c r="D1960" t="s">
        <v>3928</v>
      </c>
      <c r="E1960" t="s">
        <v>1291</v>
      </c>
      <c r="F1960" t="s">
        <v>211</v>
      </c>
    </row>
    <row r="1961" spans="1:6" x14ac:dyDescent="0.25">
      <c r="A1961" t="s">
        <v>3929</v>
      </c>
      <c r="B1961">
        <v>78856</v>
      </c>
      <c r="C1961" t="s">
        <v>3929</v>
      </c>
      <c r="D1961" t="s">
        <v>3930</v>
      </c>
      <c r="E1961" t="s">
        <v>1291</v>
      </c>
      <c r="F1961" t="s">
        <v>211</v>
      </c>
    </row>
    <row r="1962" spans="1:6" x14ac:dyDescent="0.25">
      <c r="A1962" t="s">
        <v>3931</v>
      </c>
      <c r="B1962">
        <v>80151</v>
      </c>
      <c r="C1962" t="s">
        <v>3931</v>
      </c>
      <c r="D1962" t="s">
        <v>1273</v>
      </c>
      <c r="E1962" t="s">
        <v>1259</v>
      </c>
      <c r="F1962" t="s">
        <v>211</v>
      </c>
    </row>
    <row r="1963" spans="1:6" x14ac:dyDescent="0.25">
      <c r="A1963" t="s">
        <v>3932</v>
      </c>
      <c r="B1963">
        <v>79326</v>
      </c>
      <c r="C1963" t="s">
        <v>3932</v>
      </c>
      <c r="D1963" t="s">
        <v>3933</v>
      </c>
      <c r="E1963" t="s">
        <v>432</v>
      </c>
      <c r="F1963" t="s">
        <v>211</v>
      </c>
    </row>
    <row r="1964" spans="1:6" x14ac:dyDescent="0.25">
      <c r="A1964" t="s">
        <v>3934</v>
      </c>
      <c r="B1964">
        <v>78896</v>
      </c>
      <c r="C1964" t="s">
        <v>3934</v>
      </c>
      <c r="D1964" t="s">
        <v>3935</v>
      </c>
      <c r="E1964" t="s">
        <v>1196</v>
      </c>
      <c r="F1964" t="s">
        <v>211</v>
      </c>
    </row>
    <row r="1965" spans="1:6" x14ac:dyDescent="0.25">
      <c r="A1965" t="s">
        <v>3936</v>
      </c>
      <c r="B1965">
        <v>78901</v>
      </c>
      <c r="C1965" t="s">
        <v>3936</v>
      </c>
      <c r="D1965" t="s">
        <v>3937</v>
      </c>
      <c r="E1965" t="s">
        <v>1196</v>
      </c>
      <c r="F1965" t="s">
        <v>211</v>
      </c>
    </row>
    <row r="1966" spans="1:6" x14ac:dyDescent="0.25">
      <c r="A1966" t="s">
        <v>3938</v>
      </c>
      <c r="B1966">
        <v>78916</v>
      </c>
      <c r="C1966" t="s">
        <v>3938</v>
      </c>
      <c r="D1966" t="s">
        <v>3939</v>
      </c>
      <c r="E1966" t="s">
        <v>432</v>
      </c>
      <c r="F1966" t="s">
        <v>211</v>
      </c>
    </row>
    <row r="1967" spans="1:6" x14ac:dyDescent="0.25">
      <c r="A1967" t="s">
        <v>3940</v>
      </c>
      <c r="B1967">
        <v>78921</v>
      </c>
      <c r="C1967" t="s">
        <v>3940</v>
      </c>
      <c r="D1967" t="s">
        <v>3941</v>
      </c>
      <c r="E1967" t="s">
        <v>432</v>
      </c>
      <c r="F1967" t="s">
        <v>211</v>
      </c>
    </row>
    <row r="1968" spans="1:6" x14ac:dyDescent="0.25">
      <c r="A1968" t="s">
        <v>3942</v>
      </c>
      <c r="B1968">
        <v>79311</v>
      </c>
      <c r="C1968" t="s">
        <v>3942</v>
      </c>
      <c r="D1968" t="s">
        <v>3943</v>
      </c>
      <c r="E1968" t="s">
        <v>432</v>
      </c>
      <c r="F1968" t="s">
        <v>211</v>
      </c>
    </row>
    <row r="1969" spans="1:6" x14ac:dyDescent="0.25">
      <c r="A1969" t="s">
        <v>3944</v>
      </c>
      <c r="B1969">
        <v>78941</v>
      </c>
      <c r="D1969" t="s">
        <v>3945</v>
      </c>
      <c r="E1969" t="s">
        <v>2060</v>
      </c>
      <c r="F1969" t="s">
        <v>211</v>
      </c>
    </row>
    <row r="1970" spans="1:6" x14ac:dyDescent="0.25">
      <c r="A1970" t="s">
        <v>3946</v>
      </c>
      <c r="B1970">
        <v>78946</v>
      </c>
      <c r="D1970" t="s">
        <v>3947</v>
      </c>
      <c r="E1970" t="s">
        <v>2060</v>
      </c>
      <c r="F1970" t="s">
        <v>211</v>
      </c>
    </row>
    <row r="1971" spans="1:6" x14ac:dyDescent="0.25">
      <c r="A1971" t="s">
        <v>3948</v>
      </c>
      <c r="B1971">
        <v>79236</v>
      </c>
      <c r="D1971" t="s">
        <v>3949</v>
      </c>
      <c r="E1971" t="s">
        <v>2060</v>
      </c>
      <c r="F1971" t="s">
        <v>211</v>
      </c>
    </row>
    <row r="1972" spans="1:6" x14ac:dyDescent="0.25">
      <c r="A1972" t="s">
        <v>3950</v>
      </c>
      <c r="B1972">
        <v>79341</v>
      </c>
      <c r="D1972" t="s">
        <v>3951</v>
      </c>
      <c r="E1972" t="s">
        <v>2060</v>
      </c>
      <c r="F1972" t="s">
        <v>211</v>
      </c>
    </row>
    <row r="1973" spans="1:6" x14ac:dyDescent="0.25">
      <c r="A1973" t="s">
        <v>3952</v>
      </c>
      <c r="B1973">
        <v>79266</v>
      </c>
      <c r="D1973" t="s">
        <v>3953</v>
      </c>
      <c r="E1973" t="s">
        <v>2060</v>
      </c>
      <c r="F1973" t="s">
        <v>211</v>
      </c>
    </row>
    <row r="1974" spans="1:6" x14ac:dyDescent="0.25">
      <c r="A1974" t="s">
        <v>3954</v>
      </c>
      <c r="B1974">
        <v>79731</v>
      </c>
      <c r="C1974" t="s">
        <v>3954</v>
      </c>
      <c r="D1974" t="s">
        <v>3955</v>
      </c>
      <c r="E1974" t="s">
        <v>439</v>
      </c>
      <c r="F1974" t="s">
        <v>211</v>
      </c>
    </row>
    <row r="1975" spans="1:6" x14ac:dyDescent="0.25">
      <c r="A1975" t="s">
        <v>3956</v>
      </c>
      <c r="B1975">
        <v>79976</v>
      </c>
      <c r="C1975" t="s">
        <v>3956</v>
      </c>
      <c r="D1975" t="s">
        <v>3957</v>
      </c>
      <c r="E1975" t="s">
        <v>1291</v>
      </c>
      <c r="F1975" t="s">
        <v>211</v>
      </c>
    </row>
    <row r="1976" spans="1:6" x14ac:dyDescent="0.25">
      <c r="A1976" t="s">
        <v>3958</v>
      </c>
      <c r="B1976">
        <v>79871</v>
      </c>
      <c r="C1976" t="s">
        <v>3958</v>
      </c>
      <c r="D1976" t="s">
        <v>3959</v>
      </c>
      <c r="E1976" t="s">
        <v>458</v>
      </c>
      <c r="F1976" t="s">
        <v>211</v>
      </c>
    </row>
    <row r="1977" spans="1:6" x14ac:dyDescent="0.25">
      <c r="A1977" t="s">
        <v>3960</v>
      </c>
      <c r="B1977">
        <v>79876</v>
      </c>
      <c r="C1977" t="s">
        <v>3960</v>
      </c>
      <c r="D1977" t="s">
        <v>3961</v>
      </c>
      <c r="E1977" t="s">
        <v>458</v>
      </c>
      <c r="F1977" t="s">
        <v>211</v>
      </c>
    </row>
    <row r="1978" spans="1:6" x14ac:dyDescent="0.25">
      <c r="A1978" t="s">
        <v>3962</v>
      </c>
      <c r="B1978">
        <v>79881</v>
      </c>
      <c r="C1978" t="s">
        <v>3962</v>
      </c>
      <c r="D1978" t="s">
        <v>3963</v>
      </c>
      <c r="E1978" t="s">
        <v>458</v>
      </c>
      <c r="F1978" t="s">
        <v>211</v>
      </c>
    </row>
    <row r="1979" spans="1:6" x14ac:dyDescent="0.25">
      <c r="A1979" t="s">
        <v>3964</v>
      </c>
      <c r="B1979">
        <v>79886</v>
      </c>
      <c r="C1979" t="s">
        <v>3964</v>
      </c>
      <c r="D1979" t="s">
        <v>3965</v>
      </c>
      <c r="E1979" t="s">
        <v>458</v>
      </c>
      <c r="F1979" t="s">
        <v>211</v>
      </c>
    </row>
    <row r="1980" spans="1:6" x14ac:dyDescent="0.25">
      <c r="A1980" t="s">
        <v>3966</v>
      </c>
      <c r="B1980">
        <v>79891</v>
      </c>
      <c r="C1980" t="s">
        <v>3966</v>
      </c>
      <c r="D1980" t="s">
        <v>3967</v>
      </c>
      <c r="E1980" t="s">
        <v>458</v>
      </c>
      <c r="F1980" t="s">
        <v>211</v>
      </c>
    </row>
    <row r="1981" spans="1:6" x14ac:dyDescent="0.25">
      <c r="A1981" t="s">
        <v>3968</v>
      </c>
      <c r="B1981">
        <v>79896</v>
      </c>
      <c r="C1981" t="s">
        <v>3968</v>
      </c>
      <c r="D1981" t="s">
        <v>3969</v>
      </c>
      <c r="E1981" t="s">
        <v>458</v>
      </c>
      <c r="F1981" t="s">
        <v>211</v>
      </c>
    </row>
    <row r="1982" spans="1:6" x14ac:dyDescent="0.25">
      <c r="A1982" t="s">
        <v>3970</v>
      </c>
      <c r="B1982">
        <v>79901</v>
      </c>
      <c r="C1982" t="s">
        <v>3970</v>
      </c>
      <c r="D1982" t="s">
        <v>3971</v>
      </c>
      <c r="E1982" t="s">
        <v>458</v>
      </c>
      <c r="F1982" t="s">
        <v>211</v>
      </c>
    </row>
    <row r="1983" spans="1:6" x14ac:dyDescent="0.25">
      <c r="A1983" t="s">
        <v>3972</v>
      </c>
      <c r="B1983">
        <v>79906</v>
      </c>
      <c r="C1983" t="s">
        <v>3972</v>
      </c>
      <c r="D1983" t="s">
        <v>3973</v>
      </c>
      <c r="E1983" t="s">
        <v>458</v>
      </c>
      <c r="F1983" t="s">
        <v>211</v>
      </c>
    </row>
    <row r="1984" spans="1:6" x14ac:dyDescent="0.25">
      <c r="A1984" t="s">
        <v>3974</v>
      </c>
      <c r="B1984">
        <v>79911</v>
      </c>
      <c r="C1984" t="s">
        <v>3974</v>
      </c>
      <c r="D1984" t="s">
        <v>3975</v>
      </c>
      <c r="E1984" t="s">
        <v>458</v>
      </c>
      <c r="F1984" t="s">
        <v>211</v>
      </c>
    </row>
    <row r="1985" spans="1:6" x14ac:dyDescent="0.25">
      <c r="A1985" t="s">
        <v>3976</v>
      </c>
      <c r="B1985">
        <v>79916</v>
      </c>
      <c r="C1985" t="s">
        <v>3976</v>
      </c>
      <c r="D1985" t="s">
        <v>3977</v>
      </c>
      <c r="E1985" t="s">
        <v>458</v>
      </c>
      <c r="F1985" t="s">
        <v>211</v>
      </c>
    </row>
    <row r="1986" spans="1:6" x14ac:dyDescent="0.25">
      <c r="A1986" t="s">
        <v>3978</v>
      </c>
      <c r="B1986">
        <v>79921</v>
      </c>
      <c r="C1986" t="s">
        <v>3978</v>
      </c>
      <c r="D1986" t="s">
        <v>3979</v>
      </c>
      <c r="E1986" t="s">
        <v>458</v>
      </c>
      <c r="F1986" t="s">
        <v>211</v>
      </c>
    </row>
    <row r="1987" spans="1:6" x14ac:dyDescent="0.25">
      <c r="A1987" t="s">
        <v>3980</v>
      </c>
      <c r="B1987">
        <v>79926</v>
      </c>
      <c r="C1987" t="s">
        <v>3980</v>
      </c>
      <c r="D1987" t="s">
        <v>3981</v>
      </c>
      <c r="E1987" t="s">
        <v>458</v>
      </c>
      <c r="F1987" t="s">
        <v>211</v>
      </c>
    </row>
    <row r="1988" spans="1:6" x14ac:dyDescent="0.25">
      <c r="A1988" t="s">
        <v>3982</v>
      </c>
      <c r="B1988">
        <v>79931</v>
      </c>
      <c r="C1988" t="s">
        <v>3982</v>
      </c>
      <c r="D1988" t="s">
        <v>3983</v>
      </c>
      <c r="E1988" t="s">
        <v>458</v>
      </c>
      <c r="F1988" t="s">
        <v>211</v>
      </c>
    </row>
    <row r="1989" spans="1:6" x14ac:dyDescent="0.25">
      <c r="A1989" t="s">
        <v>3984</v>
      </c>
      <c r="B1989">
        <v>79996</v>
      </c>
      <c r="C1989" t="s">
        <v>3984</v>
      </c>
      <c r="D1989" t="s">
        <v>3985</v>
      </c>
      <c r="E1989" t="s">
        <v>303</v>
      </c>
      <c r="F1989" t="s">
        <v>211</v>
      </c>
    </row>
    <row r="1990" spans="1:6" x14ac:dyDescent="0.25">
      <c r="A1990" t="s">
        <v>3986</v>
      </c>
      <c r="B1990">
        <v>80156</v>
      </c>
      <c r="C1990" t="s">
        <v>3986</v>
      </c>
      <c r="D1990" t="s">
        <v>3987</v>
      </c>
      <c r="E1990" t="s">
        <v>303</v>
      </c>
      <c r="F1990" t="s">
        <v>211</v>
      </c>
    </row>
    <row r="1991" spans="1:6" x14ac:dyDescent="0.25">
      <c r="A1991" t="s">
        <v>3988</v>
      </c>
      <c r="B1991">
        <v>80161</v>
      </c>
      <c r="C1991" t="s">
        <v>3988</v>
      </c>
      <c r="D1991" t="s">
        <v>3989</v>
      </c>
      <c r="E1991" t="s">
        <v>303</v>
      </c>
      <c r="F1991" t="s">
        <v>211</v>
      </c>
    </row>
    <row r="1992" spans="1:6" x14ac:dyDescent="0.25">
      <c r="A1992" t="s">
        <v>3990</v>
      </c>
      <c r="B1992">
        <v>80166</v>
      </c>
      <c r="C1992" t="s">
        <v>3990</v>
      </c>
      <c r="D1992" t="s">
        <v>3991</v>
      </c>
      <c r="E1992" t="s">
        <v>303</v>
      </c>
      <c r="F1992" t="s">
        <v>211</v>
      </c>
    </row>
    <row r="1993" spans="1:6" x14ac:dyDescent="0.25">
      <c r="A1993" t="s">
        <v>129</v>
      </c>
      <c r="B1993">
        <v>79666</v>
      </c>
      <c r="C1993" t="s">
        <v>129</v>
      </c>
      <c r="D1993" t="s">
        <v>228</v>
      </c>
      <c r="E1993" t="s">
        <v>210</v>
      </c>
      <c r="F1993" t="s">
        <v>211</v>
      </c>
    </row>
    <row r="1994" spans="1:6" x14ac:dyDescent="0.25">
      <c r="A1994" t="s">
        <v>3992</v>
      </c>
      <c r="B1994">
        <v>78951</v>
      </c>
      <c r="C1994" t="s">
        <v>3992</v>
      </c>
      <c r="D1994" t="s">
        <v>3993</v>
      </c>
      <c r="E1994" t="s">
        <v>458</v>
      </c>
      <c r="F1994" t="s">
        <v>211</v>
      </c>
    </row>
    <row r="1995" spans="1:6" x14ac:dyDescent="0.25">
      <c r="A1995" t="s">
        <v>3994</v>
      </c>
      <c r="B1995">
        <v>79371</v>
      </c>
      <c r="C1995" t="s">
        <v>3994</v>
      </c>
      <c r="D1995" t="s">
        <v>3995</v>
      </c>
      <c r="E1995" t="s">
        <v>458</v>
      </c>
      <c r="F1995" t="s">
        <v>211</v>
      </c>
    </row>
    <row r="1996" spans="1:6" x14ac:dyDescent="0.25">
      <c r="A1996" t="s">
        <v>3996</v>
      </c>
      <c r="B1996">
        <v>79376</v>
      </c>
      <c r="C1996" t="s">
        <v>3996</v>
      </c>
      <c r="D1996" t="s">
        <v>3997</v>
      </c>
      <c r="E1996" t="s">
        <v>458</v>
      </c>
      <c r="F1996" t="s">
        <v>211</v>
      </c>
    </row>
    <row r="1997" spans="1:6" x14ac:dyDescent="0.25">
      <c r="A1997" t="s">
        <v>3998</v>
      </c>
      <c r="B1997">
        <v>79806</v>
      </c>
      <c r="C1997" t="s">
        <v>3998</v>
      </c>
      <c r="D1997" t="s">
        <v>3999</v>
      </c>
      <c r="E1997" t="s">
        <v>458</v>
      </c>
      <c r="F1997" t="s">
        <v>211</v>
      </c>
    </row>
    <row r="1998" spans="1:6" x14ac:dyDescent="0.25">
      <c r="A1998" t="s">
        <v>4000</v>
      </c>
      <c r="B1998">
        <v>79811</v>
      </c>
      <c r="C1998" t="s">
        <v>4000</v>
      </c>
      <c r="D1998" t="s">
        <v>4001</v>
      </c>
      <c r="E1998" t="s">
        <v>458</v>
      </c>
      <c r="F1998" t="s">
        <v>211</v>
      </c>
    </row>
    <row r="1999" spans="1:6" x14ac:dyDescent="0.25">
      <c r="A1999" t="s">
        <v>4002</v>
      </c>
      <c r="B1999">
        <v>79816</v>
      </c>
      <c r="C1999" t="s">
        <v>4002</v>
      </c>
      <c r="D1999" t="s">
        <v>4003</v>
      </c>
      <c r="E1999" t="s">
        <v>458</v>
      </c>
      <c r="F1999" t="s">
        <v>211</v>
      </c>
    </row>
    <row r="2000" spans="1:6" x14ac:dyDescent="0.25">
      <c r="A2000" t="s">
        <v>4004</v>
      </c>
      <c r="B2000">
        <v>79791</v>
      </c>
      <c r="C2000" t="s">
        <v>4004</v>
      </c>
      <c r="D2000" t="s">
        <v>4005</v>
      </c>
      <c r="E2000" t="s">
        <v>458</v>
      </c>
      <c r="F2000" t="s">
        <v>211</v>
      </c>
    </row>
    <row r="2001" spans="1:6" x14ac:dyDescent="0.25">
      <c r="A2001" t="s">
        <v>4006</v>
      </c>
      <c r="B2001">
        <v>79796</v>
      </c>
      <c r="C2001" t="s">
        <v>4006</v>
      </c>
      <c r="D2001" t="s">
        <v>4007</v>
      </c>
      <c r="E2001" t="s">
        <v>458</v>
      </c>
      <c r="F2001" t="s">
        <v>211</v>
      </c>
    </row>
    <row r="2002" spans="1:6" x14ac:dyDescent="0.25">
      <c r="A2002" t="s">
        <v>4008</v>
      </c>
      <c r="B2002">
        <v>79801</v>
      </c>
      <c r="C2002" t="s">
        <v>4008</v>
      </c>
      <c r="D2002" t="s">
        <v>4009</v>
      </c>
      <c r="E2002" t="s">
        <v>458</v>
      </c>
      <c r="F2002" t="s">
        <v>211</v>
      </c>
    </row>
    <row r="2003" spans="1:6" x14ac:dyDescent="0.25">
      <c r="A2003" t="s">
        <v>4010</v>
      </c>
      <c r="B2003">
        <v>79846</v>
      </c>
      <c r="C2003" t="s">
        <v>4010</v>
      </c>
      <c r="D2003" t="s">
        <v>4011</v>
      </c>
      <c r="E2003" t="s">
        <v>458</v>
      </c>
      <c r="F2003" t="s">
        <v>211</v>
      </c>
    </row>
    <row r="2004" spans="1:6" x14ac:dyDescent="0.25">
      <c r="A2004" t="s">
        <v>4012</v>
      </c>
      <c r="B2004">
        <v>79856</v>
      </c>
      <c r="C2004" t="s">
        <v>4012</v>
      </c>
      <c r="D2004" t="s">
        <v>4013</v>
      </c>
      <c r="E2004" t="s">
        <v>458</v>
      </c>
      <c r="F2004" t="s">
        <v>211</v>
      </c>
    </row>
    <row r="2005" spans="1:6" x14ac:dyDescent="0.25">
      <c r="A2005" t="s">
        <v>4014</v>
      </c>
      <c r="B2005">
        <v>79861</v>
      </c>
      <c r="C2005" t="s">
        <v>4014</v>
      </c>
      <c r="D2005" t="s">
        <v>4015</v>
      </c>
      <c r="E2005" t="s">
        <v>458</v>
      </c>
      <c r="F2005" t="s">
        <v>211</v>
      </c>
    </row>
    <row r="2006" spans="1:6" x14ac:dyDescent="0.25">
      <c r="A2006" t="s">
        <v>4016</v>
      </c>
      <c r="B2006">
        <v>79866</v>
      </c>
      <c r="C2006" t="s">
        <v>4016</v>
      </c>
      <c r="D2006" t="s">
        <v>4017</v>
      </c>
      <c r="E2006" t="s">
        <v>458</v>
      </c>
      <c r="F2006" t="s">
        <v>211</v>
      </c>
    </row>
    <row r="2007" spans="1:6" x14ac:dyDescent="0.25">
      <c r="A2007" t="s">
        <v>4018</v>
      </c>
      <c r="B2007">
        <v>79936</v>
      </c>
      <c r="C2007" t="s">
        <v>4018</v>
      </c>
      <c r="D2007" t="s">
        <v>4019</v>
      </c>
      <c r="E2007" t="s">
        <v>458</v>
      </c>
      <c r="F2007" t="s">
        <v>211</v>
      </c>
    </row>
    <row r="2008" spans="1:6" x14ac:dyDescent="0.25">
      <c r="A2008" t="s">
        <v>4020</v>
      </c>
      <c r="B2008">
        <v>79941</v>
      </c>
      <c r="C2008" t="s">
        <v>4020</v>
      </c>
      <c r="D2008" t="s">
        <v>4021</v>
      </c>
      <c r="E2008" t="s">
        <v>458</v>
      </c>
      <c r="F2008" t="s">
        <v>211</v>
      </c>
    </row>
    <row r="2009" spans="1:6" x14ac:dyDescent="0.25">
      <c r="A2009" t="s">
        <v>4022</v>
      </c>
      <c r="B2009">
        <v>79946</v>
      </c>
      <c r="C2009" t="s">
        <v>4022</v>
      </c>
      <c r="D2009" t="s">
        <v>4023</v>
      </c>
      <c r="E2009" t="s">
        <v>458</v>
      </c>
      <c r="F2009" t="s">
        <v>211</v>
      </c>
    </row>
    <row r="2010" spans="1:6" x14ac:dyDescent="0.25">
      <c r="A2010" t="s">
        <v>4024</v>
      </c>
      <c r="B2010">
        <v>79951</v>
      </c>
      <c r="C2010" t="s">
        <v>4024</v>
      </c>
      <c r="D2010" t="s">
        <v>4025</v>
      </c>
      <c r="E2010" t="s">
        <v>458</v>
      </c>
      <c r="F2010" t="s">
        <v>211</v>
      </c>
    </row>
    <row r="2011" spans="1:6" x14ac:dyDescent="0.25">
      <c r="A2011" t="s">
        <v>4026</v>
      </c>
      <c r="B2011">
        <v>79956</v>
      </c>
      <c r="C2011" t="s">
        <v>4026</v>
      </c>
      <c r="D2011" t="s">
        <v>4027</v>
      </c>
      <c r="E2011" t="s">
        <v>458</v>
      </c>
      <c r="F2011" t="s">
        <v>211</v>
      </c>
    </row>
    <row r="2012" spans="1:6" x14ac:dyDescent="0.25">
      <c r="A2012" t="s">
        <v>99</v>
      </c>
      <c r="B2012">
        <v>79966</v>
      </c>
      <c r="C2012" t="s">
        <v>99</v>
      </c>
      <c r="D2012" t="s">
        <v>4028</v>
      </c>
      <c r="E2012" t="s">
        <v>210</v>
      </c>
      <c r="F2012" t="s">
        <v>211</v>
      </c>
    </row>
    <row r="2013" spans="1:6" x14ac:dyDescent="0.25">
      <c r="A2013" t="s">
        <v>69</v>
      </c>
      <c r="B2013">
        <v>79971</v>
      </c>
      <c r="C2013" t="s">
        <v>69</v>
      </c>
      <c r="D2013" t="s">
        <v>4029</v>
      </c>
      <c r="E2013" t="s">
        <v>210</v>
      </c>
      <c r="F2013" t="s">
        <v>211</v>
      </c>
    </row>
    <row r="2014" spans="1:6" x14ac:dyDescent="0.25">
      <c r="A2014" t="s">
        <v>42</v>
      </c>
      <c r="B2014">
        <v>79961</v>
      </c>
      <c r="C2014" t="s">
        <v>42</v>
      </c>
      <c r="D2014" t="s">
        <v>4030</v>
      </c>
      <c r="E2014" t="s">
        <v>210</v>
      </c>
      <c r="F2014" t="s">
        <v>211</v>
      </c>
    </row>
    <row r="2015" spans="1:6" x14ac:dyDescent="0.25">
      <c r="A2015" t="s">
        <v>4031</v>
      </c>
      <c r="B2015">
        <v>81461</v>
      </c>
      <c r="C2015" t="s">
        <v>4031</v>
      </c>
      <c r="D2015" t="s">
        <v>1279</v>
      </c>
      <c r="E2015" t="s">
        <v>1259</v>
      </c>
      <c r="F2015" t="s">
        <v>211</v>
      </c>
    </row>
    <row r="2016" spans="1:6" x14ac:dyDescent="0.25">
      <c r="A2016" t="s">
        <v>4032</v>
      </c>
      <c r="B2016">
        <v>81511</v>
      </c>
      <c r="C2016" t="s">
        <v>4032</v>
      </c>
      <c r="D2016" t="s">
        <v>4033</v>
      </c>
      <c r="E2016" t="s">
        <v>1291</v>
      </c>
      <c r="F2016" t="s">
        <v>211</v>
      </c>
    </row>
    <row r="2017" spans="1:6" x14ac:dyDescent="0.25">
      <c r="A2017" t="s">
        <v>4034</v>
      </c>
      <c r="B2017">
        <v>81516</v>
      </c>
      <c r="C2017" t="s">
        <v>4034</v>
      </c>
      <c r="D2017" t="s">
        <v>4035</v>
      </c>
      <c r="E2017" t="s">
        <v>1291</v>
      </c>
      <c r="F2017" t="s">
        <v>211</v>
      </c>
    </row>
    <row r="2018" spans="1:6" x14ac:dyDescent="0.25">
      <c r="A2018" t="s">
        <v>4036</v>
      </c>
      <c r="B2018">
        <v>80941</v>
      </c>
      <c r="C2018" t="s">
        <v>4036</v>
      </c>
      <c r="D2018" t="s">
        <v>4037</v>
      </c>
      <c r="E2018" t="s">
        <v>1291</v>
      </c>
      <c r="F2018" t="s">
        <v>211</v>
      </c>
    </row>
    <row r="2019" spans="1:6" x14ac:dyDescent="0.25">
      <c r="A2019" t="s">
        <v>4038</v>
      </c>
      <c r="B2019">
        <v>80946</v>
      </c>
      <c r="C2019" t="s">
        <v>4038</v>
      </c>
      <c r="D2019" t="s">
        <v>4039</v>
      </c>
      <c r="E2019" t="s">
        <v>1291</v>
      </c>
      <c r="F2019" t="s">
        <v>211</v>
      </c>
    </row>
    <row r="2020" spans="1:6" x14ac:dyDescent="0.25">
      <c r="A2020" t="s">
        <v>4040</v>
      </c>
      <c r="B2020">
        <v>80951</v>
      </c>
      <c r="C2020" t="s">
        <v>4040</v>
      </c>
      <c r="D2020" t="s">
        <v>4041</v>
      </c>
      <c r="E2020" t="s">
        <v>1291</v>
      </c>
      <c r="F2020" t="s">
        <v>211</v>
      </c>
    </row>
    <row r="2021" spans="1:6" x14ac:dyDescent="0.25">
      <c r="A2021" t="s">
        <v>4042</v>
      </c>
      <c r="B2021">
        <v>80956</v>
      </c>
      <c r="C2021" t="s">
        <v>4042</v>
      </c>
      <c r="D2021" t="s">
        <v>4043</v>
      </c>
      <c r="E2021" t="s">
        <v>1291</v>
      </c>
      <c r="F2021" t="s">
        <v>211</v>
      </c>
    </row>
    <row r="2022" spans="1:6" x14ac:dyDescent="0.25">
      <c r="A2022" t="s">
        <v>4044</v>
      </c>
      <c r="B2022">
        <v>80961</v>
      </c>
      <c r="C2022" t="s">
        <v>4044</v>
      </c>
      <c r="D2022" t="s">
        <v>4045</v>
      </c>
      <c r="E2022" t="s">
        <v>1291</v>
      </c>
      <c r="F2022" t="s">
        <v>211</v>
      </c>
    </row>
    <row r="2023" spans="1:6" x14ac:dyDescent="0.25">
      <c r="A2023" t="s">
        <v>4046</v>
      </c>
      <c r="B2023">
        <v>80966</v>
      </c>
      <c r="C2023" t="s">
        <v>4046</v>
      </c>
      <c r="D2023" t="s">
        <v>4047</v>
      </c>
      <c r="E2023" t="s">
        <v>1291</v>
      </c>
      <c r="F2023" t="s">
        <v>211</v>
      </c>
    </row>
    <row r="2024" spans="1:6" x14ac:dyDescent="0.25">
      <c r="A2024" t="s">
        <v>176</v>
      </c>
      <c r="B2024">
        <v>81486</v>
      </c>
      <c r="C2024" t="s">
        <v>176</v>
      </c>
      <c r="D2024" t="s">
        <v>4048</v>
      </c>
      <c r="E2024" t="s">
        <v>400</v>
      </c>
      <c r="F2024" t="s">
        <v>211</v>
      </c>
    </row>
    <row r="2025" spans="1:6" x14ac:dyDescent="0.25">
      <c r="A2025" t="s">
        <v>177</v>
      </c>
      <c r="B2025">
        <v>81491</v>
      </c>
      <c r="C2025" t="s">
        <v>177</v>
      </c>
      <c r="D2025" t="s">
        <v>4049</v>
      </c>
      <c r="E2025" t="s">
        <v>400</v>
      </c>
      <c r="F2025" t="s">
        <v>211</v>
      </c>
    </row>
    <row r="2026" spans="1:6" x14ac:dyDescent="0.25">
      <c r="A2026" t="s">
        <v>4050</v>
      </c>
      <c r="B2026">
        <v>81496</v>
      </c>
      <c r="C2026" t="s">
        <v>4050</v>
      </c>
      <c r="D2026" t="s">
        <v>4051</v>
      </c>
      <c r="E2026" t="s">
        <v>400</v>
      </c>
      <c r="F2026" t="s">
        <v>211</v>
      </c>
    </row>
    <row r="2027" spans="1:6" x14ac:dyDescent="0.25">
      <c r="A2027" t="s">
        <v>4052</v>
      </c>
      <c r="B2027">
        <v>81501</v>
      </c>
      <c r="C2027" t="s">
        <v>4052</v>
      </c>
      <c r="D2027" t="s">
        <v>4053</v>
      </c>
      <c r="E2027" t="s">
        <v>400</v>
      </c>
      <c r="F2027" t="s">
        <v>211</v>
      </c>
    </row>
    <row r="2028" spans="1:6" x14ac:dyDescent="0.25">
      <c r="A2028" t="s">
        <v>4054</v>
      </c>
      <c r="B2028">
        <v>81091</v>
      </c>
      <c r="C2028" t="s">
        <v>4054</v>
      </c>
      <c r="D2028" t="s">
        <v>4055</v>
      </c>
      <c r="E2028" t="s">
        <v>458</v>
      </c>
      <c r="F2028" t="s">
        <v>211</v>
      </c>
    </row>
    <row r="2029" spans="1:6" x14ac:dyDescent="0.25">
      <c r="A2029" t="s">
        <v>4056</v>
      </c>
      <c r="B2029">
        <v>81131</v>
      </c>
      <c r="C2029" t="s">
        <v>4056</v>
      </c>
      <c r="D2029" t="s">
        <v>4057</v>
      </c>
      <c r="E2029" t="s">
        <v>458</v>
      </c>
      <c r="F2029" t="s">
        <v>211</v>
      </c>
    </row>
    <row r="2030" spans="1:6" x14ac:dyDescent="0.25">
      <c r="A2030" t="s">
        <v>73</v>
      </c>
      <c r="B2030">
        <v>81606</v>
      </c>
      <c r="C2030" t="s">
        <v>73</v>
      </c>
      <c r="D2030" t="s">
        <v>4058</v>
      </c>
      <c r="E2030" t="s">
        <v>210</v>
      </c>
      <c r="F2030" t="s">
        <v>211</v>
      </c>
    </row>
    <row r="2031" spans="1:6" x14ac:dyDescent="0.25">
      <c r="A2031" t="s">
        <v>55</v>
      </c>
      <c r="B2031">
        <v>81471</v>
      </c>
      <c r="C2031" t="s">
        <v>55</v>
      </c>
      <c r="D2031" t="s">
        <v>4059</v>
      </c>
      <c r="E2031" t="s">
        <v>303</v>
      </c>
      <c r="F2031" t="s">
        <v>211</v>
      </c>
    </row>
    <row r="2032" spans="1:6" x14ac:dyDescent="0.25">
      <c r="A2032" t="s">
        <v>158</v>
      </c>
      <c r="B2032">
        <v>81521</v>
      </c>
      <c r="C2032" t="s">
        <v>158</v>
      </c>
      <c r="D2032" t="s">
        <v>4060</v>
      </c>
      <c r="E2032" t="s">
        <v>210</v>
      </c>
      <c r="F2032" t="s">
        <v>211</v>
      </c>
    </row>
    <row r="2033" spans="1:6" x14ac:dyDescent="0.25">
      <c r="A2033" t="s">
        <v>4061</v>
      </c>
      <c r="B2033">
        <v>81126</v>
      </c>
      <c r="C2033" t="s">
        <v>4061</v>
      </c>
      <c r="D2033" t="s">
        <v>4062</v>
      </c>
      <c r="E2033" t="s">
        <v>400</v>
      </c>
      <c r="F2033" t="s">
        <v>211</v>
      </c>
    </row>
    <row r="2034" spans="1:6" x14ac:dyDescent="0.25">
      <c r="A2034" t="s">
        <v>4063</v>
      </c>
      <c r="B2034">
        <v>81611</v>
      </c>
      <c r="C2034" t="s">
        <v>4063</v>
      </c>
      <c r="D2034" t="s">
        <v>4064</v>
      </c>
      <c r="E2034" t="s">
        <v>1291</v>
      </c>
      <c r="F2034" t="s">
        <v>211</v>
      </c>
    </row>
    <row r="2035" spans="1:6" x14ac:dyDescent="0.25">
      <c r="A2035" t="s">
        <v>4065</v>
      </c>
      <c r="B2035">
        <v>81881</v>
      </c>
      <c r="C2035" t="s">
        <v>4065</v>
      </c>
      <c r="D2035" t="s">
        <v>4066</v>
      </c>
      <c r="E2035" t="s">
        <v>1291</v>
      </c>
      <c r="F2035" t="s">
        <v>211</v>
      </c>
    </row>
    <row r="2036" spans="1:6" x14ac:dyDescent="0.25">
      <c r="A2036" t="s">
        <v>4067</v>
      </c>
      <c r="B2036">
        <v>81886</v>
      </c>
      <c r="C2036" t="s">
        <v>4067</v>
      </c>
      <c r="D2036" t="s">
        <v>4068</v>
      </c>
      <c r="E2036" t="s">
        <v>1291</v>
      </c>
      <c r="F2036" t="s">
        <v>211</v>
      </c>
    </row>
    <row r="2037" spans="1:6" x14ac:dyDescent="0.25">
      <c r="A2037" t="s">
        <v>4069</v>
      </c>
      <c r="B2037">
        <v>81891</v>
      </c>
      <c r="C2037" t="s">
        <v>4069</v>
      </c>
      <c r="D2037" t="s">
        <v>4070</v>
      </c>
      <c r="E2037" t="s">
        <v>1291</v>
      </c>
      <c r="F2037" t="s">
        <v>211</v>
      </c>
    </row>
    <row r="2038" spans="1:6" x14ac:dyDescent="0.25">
      <c r="A2038" t="s">
        <v>4071</v>
      </c>
      <c r="B2038">
        <v>81896</v>
      </c>
      <c r="C2038" t="s">
        <v>4071</v>
      </c>
      <c r="D2038" t="s">
        <v>4072</v>
      </c>
      <c r="E2038" t="s">
        <v>1291</v>
      </c>
      <c r="F2038" t="s">
        <v>211</v>
      </c>
    </row>
    <row r="2039" spans="1:6" x14ac:dyDescent="0.25">
      <c r="A2039" t="s">
        <v>4073</v>
      </c>
      <c r="B2039">
        <v>81901</v>
      </c>
      <c r="C2039" t="s">
        <v>4073</v>
      </c>
      <c r="D2039" t="s">
        <v>4074</v>
      </c>
      <c r="E2039" t="s">
        <v>1291</v>
      </c>
      <c r="F2039" t="s">
        <v>211</v>
      </c>
    </row>
    <row r="2040" spans="1:6" x14ac:dyDescent="0.25">
      <c r="A2040" t="s">
        <v>4075</v>
      </c>
      <c r="B2040">
        <v>81906</v>
      </c>
      <c r="C2040" t="s">
        <v>4075</v>
      </c>
      <c r="D2040" t="s">
        <v>4076</v>
      </c>
      <c r="E2040" t="s">
        <v>1291</v>
      </c>
      <c r="F2040" t="s">
        <v>211</v>
      </c>
    </row>
    <row r="2041" spans="1:6" x14ac:dyDescent="0.25">
      <c r="A2041" t="s">
        <v>4077</v>
      </c>
      <c r="B2041">
        <v>81911</v>
      </c>
      <c r="C2041" t="s">
        <v>4077</v>
      </c>
      <c r="D2041" t="s">
        <v>4078</v>
      </c>
      <c r="E2041" t="s">
        <v>1291</v>
      </c>
      <c r="F2041" t="s">
        <v>211</v>
      </c>
    </row>
    <row r="2042" spans="1:6" x14ac:dyDescent="0.25">
      <c r="A2042" t="s">
        <v>4079</v>
      </c>
      <c r="B2042">
        <v>81916</v>
      </c>
      <c r="C2042" t="s">
        <v>4079</v>
      </c>
      <c r="D2042" t="s">
        <v>4080</v>
      </c>
      <c r="E2042" t="s">
        <v>1291</v>
      </c>
      <c r="F2042" t="s">
        <v>211</v>
      </c>
    </row>
    <row r="2043" spans="1:6" x14ac:dyDescent="0.25">
      <c r="A2043" t="s">
        <v>4081</v>
      </c>
      <c r="B2043">
        <v>81956</v>
      </c>
      <c r="C2043" t="s">
        <v>4081</v>
      </c>
      <c r="D2043" t="s">
        <v>4082</v>
      </c>
      <c r="E2043" t="s">
        <v>1291</v>
      </c>
      <c r="F2043" t="s">
        <v>211</v>
      </c>
    </row>
    <row r="2044" spans="1:6" x14ac:dyDescent="0.25">
      <c r="A2044" t="s">
        <v>4083</v>
      </c>
      <c r="B2044">
        <v>81961</v>
      </c>
      <c r="C2044" t="s">
        <v>4083</v>
      </c>
      <c r="D2044" t="s">
        <v>4084</v>
      </c>
      <c r="E2044" t="s">
        <v>1291</v>
      </c>
      <c r="F2044" t="s">
        <v>211</v>
      </c>
    </row>
    <row r="2045" spans="1:6" x14ac:dyDescent="0.25">
      <c r="A2045" t="s">
        <v>4085</v>
      </c>
      <c r="B2045">
        <v>81966</v>
      </c>
      <c r="C2045" t="s">
        <v>4085</v>
      </c>
      <c r="D2045" t="s">
        <v>4086</v>
      </c>
      <c r="E2045" t="s">
        <v>1291</v>
      </c>
      <c r="F2045" t="s">
        <v>211</v>
      </c>
    </row>
    <row r="2046" spans="1:6" x14ac:dyDescent="0.25">
      <c r="A2046" t="s">
        <v>4087</v>
      </c>
      <c r="B2046">
        <v>81971</v>
      </c>
      <c r="C2046" t="s">
        <v>4087</v>
      </c>
      <c r="D2046" t="s">
        <v>4088</v>
      </c>
      <c r="E2046" t="s">
        <v>1291</v>
      </c>
      <c r="F2046" t="s">
        <v>211</v>
      </c>
    </row>
    <row r="2047" spans="1:6" x14ac:dyDescent="0.25">
      <c r="A2047" t="s">
        <v>76</v>
      </c>
      <c r="B2047">
        <v>83111</v>
      </c>
      <c r="C2047" t="s">
        <v>76</v>
      </c>
      <c r="D2047" t="s">
        <v>4089</v>
      </c>
      <c r="E2047" t="s">
        <v>210</v>
      </c>
      <c r="F2047" t="s">
        <v>211</v>
      </c>
    </row>
    <row r="2048" spans="1:6" x14ac:dyDescent="0.25">
      <c r="A2048" t="s">
        <v>4090</v>
      </c>
      <c r="B2048">
        <v>82766</v>
      </c>
      <c r="C2048" t="s">
        <v>4090</v>
      </c>
      <c r="D2048" t="s">
        <v>4091</v>
      </c>
      <c r="E2048" t="s">
        <v>439</v>
      </c>
      <c r="F2048" t="s">
        <v>211</v>
      </c>
    </row>
    <row r="2049" spans="1:6" x14ac:dyDescent="0.25">
      <c r="A2049" t="s">
        <v>4092</v>
      </c>
      <c r="B2049">
        <v>82771</v>
      </c>
      <c r="C2049" t="s">
        <v>4092</v>
      </c>
      <c r="D2049" t="s">
        <v>4091</v>
      </c>
      <c r="E2049" t="s">
        <v>439</v>
      </c>
      <c r="F2049" t="s">
        <v>211</v>
      </c>
    </row>
    <row r="2050" spans="1:6" x14ac:dyDescent="0.25">
      <c r="A2050" t="s">
        <v>4093</v>
      </c>
      <c r="B2050">
        <v>82581</v>
      </c>
      <c r="C2050" t="s">
        <v>4093</v>
      </c>
      <c r="D2050" t="s">
        <v>445</v>
      </c>
      <c r="E2050" t="s">
        <v>439</v>
      </c>
      <c r="F2050" t="s">
        <v>211</v>
      </c>
    </row>
    <row r="2051" spans="1:6" x14ac:dyDescent="0.25">
      <c r="A2051" t="s">
        <v>4094</v>
      </c>
      <c r="B2051">
        <v>82596</v>
      </c>
      <c r="C2051" t="s">
        <v>4094</v>
      </c>
      <c r="D2051" t="s">
        <v>4095</v>
      </c>
      <c r="E2051" t="s">
        <v>439</v>
      </c>
      <c r="F2051" t="s">
        <v>211</v>
      </c>
    </row>
    <row r="2052" spans="1:6" x14ac:dyDescent="0.25">
      <c r="A2052" t="s">
        <v>4096</v>
      </c>
      <c r="B2052">
        <v>82601</v>
      </c>
      <c r="C2052" t="s">
        <v>4096</v>
      </c>
      <c r="D2052" t="s">
        <v>4097</v>
      </c>
      <c r="E2052" t="s">
        <v>439</v>
      </c>
      <c r="F2052" t="s">
        <v>211</v>
      </c>
    </row>
    <row r="2053" spans="1:6" x14ac:dyDescent="0.25">
      <c r="A2053" t="s">
        <v>4098</v>
      </c>
      <c r="B2053">
        <v>83136</v>
      </c>
      <c r="C2053" t="s">
        <v>4098</v>
      </c>
      <c r="D2053" t="s">
        <v>1568</v>
      </c>
      <c r="E2053" t="s">
        <v>1259</v>
      </c>
      <c r="F2053" t="s">
        <v>211</v>
      </c>
    </row>
    <row r="2054" spans="1:6" x14ac:dyDescent="0.25">
      <c r="A2054" t="s">
        <v>4099</v>
      </c>
      <c r="B2054">
        <v>83141</v>
      </c>
      <c r="C2054" t="s">
        <v>4099</v>
      </c>
      <c r="D2054" t="s">
        <v>4100</v>
      </c>
      <c r="E2054" t="s">
        <v>1259</v>
      </c>
      <c r="F2054" t="s">
        <v>211</v>
      </c>
    </row>
    <row r="2055" spans="1:6" x14ac:dyDescent="0.25">
      <c r="A2055" t="s">
        <v>4101</v>
      </c>
      <c r="B2055">
        <v>82546</v>
      </c>
      <c r="D2055" t="s">
        <v>4102</v>
      </c>
      <c r="E2055" t="s">
        <v>2060</v>
      </c>
      <c r="F2055" t="s">
        <v>211</v>
      </c>
    </row>
    <row r="2056" spans="1:6" x14ac:dyDescent="0.25">
      <c r="A2056" t="s">
        <v>4103</v>
      </c>
      <c r="B2056">
        <v>83351</v>
      </c>
      <c r="D2056" t="s">
        <v>4102</v>
      </c>
      <c r="E2056" t="s">
        <v>2060</v>
      </c>
      <c r="F2056" t="s">
        <v>211</v>
      </c>
    </row>
    <row r="2057" spans="1:6" x14ac:dyDescent="0.25">
      <c r="A2057" t="s">
        <v>4104</v>
      </c>
      <c r="B2057">
        <v>82806</v>
      </c>
      <c r="C2057" t="s">
        <v>4104</v>
      </c>
      <c r="D2057" t="s">
        <v>4105</v>
      </c>
      <c r="E2057" t="s">
        <v>458</v>
      </c>
      <c r="F2057" t="s">
        <v>211</v>
      </c>
    </row>
    <row r="2058" spans="1:6" x14ac:dyDescent="0.25">
      <c r="A2058" t="s">
        <v>4106</v>
      </c>
      <c r="B2058">
        <v>82811</v>
      </c>
      <c r="C2058" t="s">
        <v>4106</v>
      </c>
      <c r="D2058" t="s">
        <v>4107</v>
      </c>
      <c r="E2058" t="s">
        <v>458</v>
      </c>
      <c r="F2058" t="s">
        <v>211</v>
      </c>
    </row>
    <row r="2059" spans="1:6" x14ac:dyDescent="0.25">
      <c r="A2059" t="s">
        <v>4108</v>
      </c>
      <c r="B2059">
        <v>82816</v>
      </c>
      <c r="C2059" t="s">
        <v>4108</v>
      </c>
      <c r="D2059" t="s">
        <v>4109</v>
      </c>
      <c r="E2059" t="s">
        <v>458</v>
      </c>
      <c r="F2059" t="s">
        <v>211</v>
      </c>
    </row>
    <row r="2060" spans="1:6" x14ac:dyDescent="0.25">
      <c r="A2060" t="s">
        <v>4110</v>
      </c>
      <c r="B2060">
        <v>82821</v>
      </c>
      <c r="C2060" t="s">
        <v>4110</v>
      </c>
      <c r="D2060" t="s">
        <v>4111</v>
      </c>
      <c r="E2060" t="s">
        <v>458</v>
      </c>
      <c r="F2060" t="s">
        <v>211</v>
      </c>
    </row>
    <row r="2061" spans="1:6" x14ac:dyDescent="0.25">
      <c r="A2061" t="s">
        <v>4112</v>
      </c>
      <c r="B2061">
        <v>82826</v>
      </c>
      <c r="C2061" t="s">
        <v>4112</v>
      </c>
      <c r="D2061" t="s">
        <v>4113</v>
      </c>
      <c r="E2061" t="s">
        <v>458</v>
      </c>
      <c r="F2061" t="s">
        <v>211</v>
      </c>
    </row>
    <row r="2062" spans="1:6" x14ac:dyDescent="0.25">
      <c r="A2062" t="s">
        <v>4114</v>
      </c>
      <c r="B2062">
        <v>82831</v>
      </c>
      <c r="C2062" t="s">
        <v>4114</v>
      </c>
      <c r="D2062" t="s">
        <v>4115</v>
      </c>
      <c r="E2062" t="s">
        <v>458</v>
      </c>
      <c r="F2062" t="s">
        <v>211</v>
      </c>
    </row>
    <row r="2063" spans="1:6" x14ac:dyDescent="0.25">
      <c r="A2063" t="s">
        <v>4116</v>
      </c>
      <c r="B2063">
        <v>82836</v>
      </c>
      <c r="C2063" t="s">
        <v>4116</v>
      </c>
      <c r="D2063" t="s">
        <v>4117</v>
      </c>
      <c r="E2063" t="s">
        <v>458</v>
      </c>
      <c r="F2063" t="s">
        <v>211</v>
      </c>
    </row>
    <row r="2064" spans="1:6" x14ac:dyDescent="0.25">
      <c r="A2064" t="s">
        <v>4118</v>
      </c>
      <c r="B2064">
        <v>82841</v>
      </c>
      <c r="C2064" t="s">
        <v>4118</v>
      </c>
      <c r="D2064" t="s">
        <v>4119</v>
      </c>
      <c r="E2064" t="s">
        <v>458</v>
      </c>
      <c r="F2064" t="s">
        <v>211</v>
      </c>
    </row>
    <row r="2065" spans="1:6" x14ac:dyDescent="0.25">
      <c r="A2065" t="s">
        <v>4120</v>
      </c>
      <c r="B2065">
        <v>82846</v>
      </c>
      <c r="C2065" t="s">
        <v>4120</v>
      </c>
      <c r="D2065" t="s">
        <v>4121</v>
      </c>
      <c r="E2065" t="s">
        <v>458</v>
      </c>
      <c r="F2065" t="s">
        <v>211</v>
      </c>
    </row>
    <row r="2066" spans="1:6" x14ac:dyDescent="0.25">
      <c r="A2066" t="s">
        <v>4122</v>
      </c>
      <c r="B2066">
        <v>82851</v>
      </c>
      <c r="C2066" t="s">
        <v>4122</v>
      </c>
      <c r="D2066" t="s">
        <v>4123</v>
      </c>
      <c r="E2066" t="s">
        <v>458</v>
      </c>
      <c r="F2066" t="s">
        <v>211</v>
      </c>
    </row>
    <row r="2067" spans="1:6" x14ac:dyDescent="0.25">
      <c r="A2067" t="s">
        <v>103</v>
      </c>
      <c r="B2067">
        <v>83101</v>
      </c>
      <c r="C2067" t="s">
        <v>103</v>
      </c>
      <c r="D2067" t="s">
        <v>4124</v>
      </c>
      <c r="E2067" t="s">
        <v>210</v>
      </c>
      <c r="F2067" t="s">
        <v>211</v>
      </c>
    </row>
    <row r="2068" spans="1:6" x14ac:dyDescent="0.25">
      <c r="A2068" t="s">
        <v>79</v>
      </c>
      <c r="B2068">
        <v>83106</v>
      </c>
      <c r="C2068" t="s">
        <v>79</v>
      </c>
      <c r="D2068" t="s">
        <v>4125</v>
      </c>
      <c r="E2068" t="s">
        <v>210</v>
      </c>
      <c r="F2068" t="s">
        <v>211</v>
      </c>
    </row>
    <row r="2069" spans="1:6" x14ac:dyDescent="0.25">
      <c r="A2069" t="s">
        <v>64</v>
      </c>
      <c r="B2069">
        <v>82266</v>
      </c>
      <c r="C2069" t="s">
        <v>64</v>
      </c>
      <c r="D2069" t="s">
        <v>4126</v>
      </c>
      <c r="E2069" t="s">
        <v>210</v>
      </c>
      <c r="F2069" t="s">
        <v>211</v>
      </c>
    </row>
    <row r="2070" spans="1:6" x14ac:dyDescent="0.25">
      <c r="A2070" t="s">
        <v>66</v>
      </c>
      <c r="B2070">
        <v>82271</v>
      </c>
      <c r="C2070" t="s">
        <v>66</v>
      </c>
      <c r="D2070" t="s">
        <v>4127</v>
      </c>
      <c r="E2070" t="s">
        <v>210</v>
      </c>
      <c r="F2070" t="s">
        <v>211</v>
      </c>
    </row>
    <row r="2071" spans="1:6" x14ac:dyDescent="0.25">
      <c r="A2071" t="s">
        <v>4128</v>
      </c>
      <c r="B2071">
        <v>82286</v>
      </c>
      <c r="D2071" t="s">
        <v>4129</v>
      </c>
      <c r="E2071" t="s">
        <v>2060</v>
      </c>
      <c r="F2071" t="s">
        <v>211</v>
      </c>
    </row>
    <row r="2072" spans="1:6" x14ac:dyDescent="0.25">
      <c r="A2072" t="s">
        <v>4130</v>
      </c>
      <c r="B2072">
        <v>81976</v>
      </c>
      <c r="C2072" t="s">
        <v>4130</v>
      </c>
      <c r="D2072" t="s">
        <v>4131</v>
      </c>
      <c r="E2072" t="s">
        <v>1291</v>
      </c>
      <c r="F2072" t="s">
        <v>211</v>
      </c>
    </row>
    <row r="2073" spans="1:6" x14ac:dyDescent="0.25">
      <c r="A2073" t="s">
        <v>4132</v>
      </c>
      <c r="B2073">
        <v>81981</v>
      </c>
      <c r="C2073" t="s">
        <v>4132</v>
      </c>
      <c r="D2073" t="s">
        <v>4133</v>
      </c>
      <c r="E2073" t="s">
        <v>1291</v>
      </c>
      <c r="F2073" t="s">
        <v>211</v>
      </c>
    </row>
    <row r="2074" spans="1:6" x14ac:dyDescent="0.25">
      <c r="A2074" t="s">
        <v>4134</v>
      </c>
      <c r="B2074">
        <v>81986</v>
      </c>
      <c r="C2074" t="s">
        <v>4134</v>
      </c>
      <c r="D2074" t="s">
        <v>4135</v>
      </c>
      <c r="E2074" t="s">
        <v>1291</v>
      </c>
      <c r="F2074" t="s">
        <v>211</v>
      </c>
    </row>
    <row r="2075" spans="1:6" x14ac:dyDescent="0.25">
      <c r="A2075" t="s">
        <v>4136</v>
      </c>
      <c r="B2075">
        <v>81991</v>
      </c>
      <c r="C2075" t="s">
        <v>4136</v>
      </c>
      <c r="D2075" t="s">
        <v>4137</v>
      </c>
      <c r="E2075" t="s">
        <v>1291</v>
      </c>
      <c r="F2075" t="s">
        <v>211</v>
      </c>
    </row>
    <row r="2076" spans="1:6" x14ac:dyDescent="0.25">
      <c r="A2076" t="s">
        <v>4138</v>
      </c>
      <c r="B2076">
        <v>81996</v>
      </c>
      <c r="C2076" t="s">
        <v>4138</v>
      </c>
      <c r="D2076" t="s">
        <v>4139</v>
      </c>
      <c r="E2076" t="s">
        <v>1291</v>
      </c>
      <c r="F2076" t="s">
        <v>211</v>
      </c>
    </row>
    <row r="2077" spans="1:6" x14ac:dyDescent="0.25">
      <c r="A2077" t="s">
        <v>4140</v>
      </c>
      <c r="B2077">
        <v>82326</v>
      </c>
      <c r="C2077" t="s">
        <v>4140</v>
      </c>
      <c r="D2077" t="s">
        <v>4141</v>
      </c>
      <c r="E2077" t="s">
        <v>387</v>
      </c>
      <c r="F2077" t="s">
        <v>211</v>
      </c>
    </row>
    <row r="2078" spans="1:6" x14ac:dyDescent="0.25">
      <c r="A2078" t="s">
        <v>4142</v>
      </c>
      <c r="B2078">
        <v>82321</v>
      </c>
      <c r="C2078" t="s">
        <v>4142</v>
      </c>
      <c r="D2078" t="s">
        <v>4143</v>
      </c>
      <c r="E2078" t="s">
        <v>579</v>
      </c>
      <c r="F2078" t="s">
        <v>211</v>
      </c>
    </row>
    <row r="2079" spans="1:6" x14ac:dyDescent="0.25">
      <c r="A2079" t="s">
        <v>4144</v>
      </c>
      <c r="B2079">
        <v>82336</v>
      </c>
      <c r="C2079" t="s">
        <v>4144</v>
      </c>
      <c r="D2079" t="s">
        <v>4145</v>
      </c>
      <c r="E2079" t="s">
        <v>1291</v>
      </c>
      <c r="F2079" t="s">
        <v>211</v>
      </c>
    </row>
    <row r="2080" spans="1:6" x14ac:dyDescent="0.25">
      <c r="A2080" t="s">
        <v>4146</v>
      </c>
      <c r="B2080">
        <v>82341</v>
      </c>
      <c r="C2080" t="s">
        <v>4146</v>
      </c>
      <c r="D2080" t="s">
        <v>4147</v>
      </c>
      <c r="E2080" t="s">
        <v>1291</v>
      </c>
      <c r="F2080" t="s">
        <v>211</v>
      </c>
    </row>
    <row r="2081" spans="1:6" x14ac:dyDescent="0.25">
      <c r="A2081" t="s">
        <v>4148</v>
      </c>
      <c r="B2081">
        <v>82346</v>
      </c>
      <c r="C2081" t="s">
        <v>4148</v>
      </c>
      <c r="D2081" t="s">
        <v>4149</v>
      </c>
      <c r="E2081" t="s">
        <v>1291</v>
      </c>
      <c r="F2081" t="s">
        <v>211</v>
      </c>
    </row>
    <row r="2082" spans="1:6" x14ac:dyDescent="0.25">
      <c r="A2082" t="s">
        <v>4150</v>
      </c>
      <c r="B2082">
        <v>82486</v>
      </c>
      <c r="C2082" t="s">
        <v>4150</v>
      </c>
      <c r="D2082" t="s">
        <v>4149</v>
      </c>
      <c r="E2082" t="s">
        <v>1291</v>
      </c>
      <c r="F2082" t="s">
        <v>211</v>
      </c>
    </row>
    <row r="2083" spans="1:6" x14ac:dyDescent="0.25">
      <c r="A2083" t="s">
        <v>4151</v>
      </c>
      <c r="B2083">
        <v>82516</v>
      </c>
      <c r="C2083" t="s">
        <v>4151</v>
      </c>
      <c r="D2083" t="s">
        <v>4152</v>
      </c>
      <c r="E2083" t="s">
        <v>1291</v>
      </c>
      <c r="F2083" t="s">
        <v>211</v>
      </c>
    </row>
    <row r="2084" spans="1:6" x14ac:dyDescent="0.25">
      <c r="A2084" t="s">
        <v>4153</v>
      </c>
      <c r="B2084">
        <v>82521</v>
      </c>
      <c r="C2084" t="s">
        <v>4153</v>
      </c>
      <c r="D2084" t="s">
        <v>4154</v>
      </c>
      <c r="E2084" t="s">
        <v>1291</v>
      </c>
      <c r="F2084" t="s">
        <v>211</v>
      </c>
    </row>
    <row r="2085" spans="1:6" x14ac:dyDescent="0.25">
      <c r="A2085" t="s">
        <v>4155</v>
      </c>
      <c r="B2085">
        <v>82491</v>
      </c>
      <c r="C2085" t="s">
        <v>4155</v>
      </c>
      <c r="D2085" t="s">
        <v>4156</v>
      </c>
      <c r="E2085" t="s">
        <v>1291</v>
      </c>
      <c r="F2085" t="s">
        <v>211</v>
      </c>
    </row>
    <row r="2086" spans="1:6" x14ac:dyDescent="0.25">
      <c r="A2086" t="s">
        <v>4157</v>
      </c>
      <c r="B2086">
        <v>82526</v>
      </c>
      <c r="C2086" t="s">
        <v>4157</v>
      </c>
      <c r="D2086" t="s">
        <v>4158</v>
      </c>
      <c r="E2086" t="s">
        <v>1291</v>
      </c>
      <c r="F2086" t="s">
        <v>211</v>
      </c>
    </row>
    <row r="2087" spans="1:6" x14ac:dyDescent="0.25">
      <c r="A2087" t="s">
        <v>4159</v>
      </c>
      <c r="B2087">
        <v>82206</v>
      </c>
      <c r="C2087" t="s">
        <v>4159</v>
      </c>
      <c r="D2087" t="s">
        <v>4160</v>
      </c>
      <c r="E2087" t="s">
        <v>579</v>
      </c>
      <c r="F2087" t="s">
        <v>211</v>
      </c>
    </row>
    <row r="2088" spans="1:6" x14ac:dyDescent="0.25">
      <c r="A2088" t="s">
        <v>4161</v>
      </c>
      <c r="B2088">
        <v>82211</v>
      </c>
      <c r="C2088" t="s">
        <v>4161</v>
      </c>
      <c r="D2088" t="s">
        <v>4162</v>
      </c>
      <c r="E2088" t="s">
        <v>579</v>
      </c>
      <c r="F2088" t="s">
        <v>211</v>
      </c>
    </row>
    <row r="2089" spans="1:6" x14ac:dyDescent="0.25">
      <c r="A2089" t="s">
        <v>4163</v>
      </c>
      <c r="B2089">
        <v>82216</v>
      </c>
      <c r="C2089" t="s">
        <v>4163</v>
      </c>
      <c r="D2089" t="s">
        <v>4164</v>
      </c>
      <c r="E2089" t="s">
        <v>579</v>
      </c>
      <c r="F2089" t="s">
        <v>211</v>
      </c>
    </row>
    <row r="2090" spans="1:6" x14ac:dyDescent="0.25">
      <c r="A2090" t="s">
        <v>4165</v>
      </c>
      <c r="B2090">
        <v>82221</v>
      </c>
      <c r="C2090" t="s">
        <v>4165</v>
      </c>
      <c r="D2090" t="s">
        <v>4166</v>
      </c>
      <c r="E2090" t="s">
        <v>579</v>
      </c>
      <c r="F2090" t="s">
        <v>211</v>
      </c>
    </row>
    <row r="2091" spans="1:6" x14ac:dyDescent="0.25">
      <c r="A2091" t="s">
        <v>4167</v>
      </c>
      <c r="B2091">
        <v>82551</v>
      </c>
      <c r="D2091" t="s">
        <v>3953</v>
      </c>
      <c r="E2091" t="s">
        <v>2060</v>
      </c>
      <c r="F2091" t="s">
        <v>211</v>
      </c>
    </row>
    <row r="2092" spans="1:6" x14ac:dyDescent="0.25">
      <c r="A2092" t="s">
        <v>4168</v>
      </c>
      <c r="B2092">
        <v>83346</v>
      </c>
      <c r="D2092" t="s">
        <v>3953</v>
      </c>
      <c r="E2092" t="s">
        <v>2060</v>
      </c>
      <c r="F2092" t="s">
        <v>211</v>
      </c>
    </row>
    <row r="2093" spans="1:6" x14ac:dyDescent="0.25">
      <c r="A2093" t="s">
        <v>109</v>
      </c>
      <c r="B2093">
        <v>82566</v>
      </c>
      <c r="C2093" t="s">
        <v>109</v>
      </c>
      <c r="D2093" t="s">
        <v>4169</v>
      </c>
      <c r="E2093" t="s">
        <v>210</v>
      </c>
      <c r="F2093" t="s">
        <v>211</v>
      </c>
    </row>
    <row r="2094" spans="1:6" x14ac:dyDescent="0.25">
      <c r="A2094" t="s">
        <v>110</v>
      </c>
      <c r="B2094">
        <v>83201</v>
      </c>
      <c r="C2094" t="s">
        <v>110</v>
      </c>
      <c r="D2094" t="s">
        <v>4170</v>
      </c>
      <c r="E2094" t="s">
        <v>210</v>
      </c>
      <c r="F2094" t="s">
        <v>211</v>
      </c>
    </row>
    <row r="2095" spans="1:6" x14ac:dyDescent="0.25">
      <c r="A2095" t="s">
        <v>4171</v>
      </c>
      <c r="B2095">
        <v>82176</v>
      </c>
      <c r="C2095" t="s">
        <v>4171</v>
      </c>
      <c r="D2095" t="s">
        <v>4172</v>
      </c>
      <c r="E2095" t="s">
        <v>458</v>
      </c>
      <c r="F2095" t="s">
        <v>211</v>
      </c>
    </row>
    <row r="2096" spans="1:6" x14ac:dyDescent="0.25">
      <c r="A2096" t="s">
        <v>4173</v>
      </c>
      <c r="B2096">
        <v>82181</v>
      </c>
      <c r="C2096" t="s">
        <v>4173</v>
      </c>
      <c r="D2096" t="s">
        <v>4174</v>
      </c>
      <c r="E2096" t="s">
        <v>458</v>
      </c>
      <c r="F2096" t="s">
        <v>211</v>
      </c>
    </row>
    <row r="2097" spans="1:6" x14ac:dyDescent="0.25">
      <c r="A2097" t="s">
        <v>4175</v>
      </c>
      <c r="B2097">
        <v>82191</v>
      </c>
      <c r="C2097" t="s">
        <v>4175</v>
      </c>
      <c r="D2097" t="s">
        <v>4176</v>
      </c>
      <c r="E2097" t="s">
        <v>458</v>
      </c>
      <c r="F2097" t="s">
        <v>211</v>
      </c>
    </row>
    <row r="2098" spans="1:6" x14ac:dyDescent="0.25">
      <c r="A2098" t="s">
        <v>4177</v>
      </c>
      <c r="B2098">
        <v>82196</v>
      </c>
      <c r="C2098" t="s">
        <v>4177</v>
      </c>
      <c r="D2098" t="s">
        <v>4178</v>
      </c>
      <c r="E2098" t="s">
        <v>458</v>
      </c>
      <c r="F2098" t="s">
        <v>211</v>
      </c>
    </row>
    <row r="2099" spans="1:6" x14ac:dyDescent="0.25">
      <c r="A2099" t="s">
        <v>4179</v>
      </c>
      <c r="B2099">
        <v>82861</v>
      </c>
      <c r="C2099" t="s">
        <v>4179</v>
      </c>
      <c r="D2099" t="s">
        <v>3682</v>
      </c>
      <c r="E2099" t="s">
        <v>1259</v>
      </c>
      <c r="F2099" t="s">
        <v>211</v>
      </c>
    </row>
    <row r="2100" spans="1:6" x14ac:dyDescent="0.25">
      <c r="A2100" t="s">
        <v>4180</v>
      </c>
      <c r="B2100">
        <v>82531</v>
      </c>
      <c r="C2100" t="s">
        <v>4180</v>
      </c>
      <c r="D2100" t="s">
        <v>1261</v>
      </c>
      <c r="E2100" t="s">
        <v>1259</v>
      </c>
      <c r="F2100" t="s">
        <v>211</v>
      </c>
    </row>
    <row r="2101" spans="1:6" x14ac:dyDescent="0.25">
      <c r="A2101" t="s">
        <v>4181</v>
      </c>
      <c r="B2101">
        <v>82536</v>
      </c>
      <c r="C2101" t="s">
        <v>4181</v>
      </c>
      <c r="D2101" t="s">
        <v>1263</v>
      </c>
      <c r="E2101" t="s">
        <v>1259</v>
      </c>
      <c r="F2101" t="s">
        <v>211</v>
      </c>
    </row>
    <row r="2102" spans="1:6" x14ac:dyDescent="0.25">
      <c r="A2102" t="s">
        <v>4182</v>
      </c>
      <c r="B2102">
        <v>82541</v>
      </c>
      <c r="C2102" t="s">
        <v>4182</v>
      </c>
      <c r="D2102" t="s">
        <v>1265</v>
      </c>
      <c r="E2102" t="s">
        <v>1259</v>
      </c>
      <c r="F2102" t="s">
        <v>211</v>
      </c>
    </row>
    <row r="2103" spans="1:6" x14ac:dyDescent="0.25">
      <c r="A2103" t="s">
        <v>4183</v>
      </c>
      <c r="B2103">
        <v>83146</v>
      </c>
      <c r="C2103" t="s">
        <v>4183</v>
      </c>
      <c r="D2103" t="s">
        <v>4184</v>
      </c>
      <c r="E2103" t="s">
        <v>1259</v>
      </c>
      <c r="F2103" t="s">
        <v>211</v>
      </c>
    </row>
    <row r="2104" spans="1:6" x14ac:dyDescent="0.25">
      <c r="A2104" t="s">
        <v>4185</v>
      </c>
      <c r="B2104">
        <v>83131</v>
      </c>
      <c r="C2104" t="s">
        <v>4185</v>
      </c>
      <c r="D2104" t="s">
        <v>3690</v>
      </c>
      <c r="E2104" t="s">
        <v>1259</v>
      </c>
      <c r="F2104" t="s">
        <v>211</v>
      </c>
    </row>
    <row r="2105" spans="1:6" x14ac:dyDescent="0.25">
      <c r="A2105" t="s">
        <v>4186</v>
      </c>
      <c r="B2105">
        <v>83171</v>
      </c>
      <c r="C2105" t="s">
        <v>4186</v>
      </c>
      <c r="D2105" t="s">
        <v>4187</v>
      </c>
      <c r="E2105" t="s">
        <v>303</v>
      </c>
      <c r="F2105" t="s">
        <v>211</v>
      </c>
    </row>
    <row r="2106" spans="1:6" x14ac:dyDescent="0.25">
      <c r="A2106" t="s">
        <v>4188</v>
      </c>
      <c r="B2106">
        <v>82901</v>
      </c>
      <c r="C2106" t="s">
        <v>4188</v>
      </c>
      <c r="D2106" t="s">
        <v>4189</v>
      </c>
      <c r="E2106" t="s">
        <v>458</v>
      </c>
      <c r="F2106" t="s">
        <v>211</v>
      </c>
    </row>
    <row r="2107" spans="1:6" x14ac:dyDescent="0.25">
      <c r="A2107" t="s">
        <v>4190</v>
      </c>
      <c r="B2107">
        <v>82911</v>
      </c>
      <c r="C2107" t="s">
        <v>4190</v>
      </c>
      <c r="D2107" t="s">
        <v>4191</v>
      </c>
      <c r="E2107" t="s">
        <v>458</v>
      </c>
      <c r="F2107" t="s">
        <v>211</v>
      </c>
    </row>
    <row r="2108" spans="1:6" x14ac:dyDescent="0.25">
      <c r="A2108" t="s">
        <v>4192</v>
      </c>
      <c r="B2108">
        <v>82916</v>
      </c>
      <c r="C2108" t="s">
        <v>4192</v>
      </c>
      <c r="D2108" t="s">
        <v>4193</v>
      </c>
      <c r="E2108" t="s">
        <v>458</v>
      </c>
      <c r="F2108" t="s">
        <v>211</v>
      </c>
    </row>
    <row r="2109" spans="1:6" x14ac:dyDescent="0.25">
      <c r="A2109" t="s">
        <v>4194</v>
      </c>
      <c r="B2109">
        <v>82931</v>
      </c>
      <c r="C2109" t="s">
        <v>4194</v>
      </c>
      <c r="D2109" t="s">
        <v>4195</v>
      </c>
      <c r="E2109" t="s">
        <v>458</v>
      </c>
      <c r="F2109" t="s">
        <v>211</v>
      </c>
    </row>
    <row r="2110" spans="1:6" x14ac:dyDescent="0.25">
      <c r="A2110" t="s">
        <v>4196</v>
      </c>
      <c r="B2110">
        <v>82936</v>
      </c>
      <c r="C2110" t="s">
        <v>4196</v>
      </c>
      <c r="D2110" t="s">
        <v>4197</v>
      </c>
      <c r="E2110" t="s">
        <v>458</v>
      </c>
      <c r="F2110" t="s">
        <v>211</v>
      </c>
    </row>
    <row r="2111" spans="1:6" x14ac:dyDescent="0.25">
      <c r="A2111" t="s">
        <v>4198</v>
      </c>
      <c r="B2111">
        <v>82956</v>
      </c>
      <c r="C2111" t="s">
        <v>4198</v>
      </c>
      <c r="D2111" t="s">
        <v>4199</v>
      </c>
      <c r="E2111" t="s">
        <v>458</v>
      </c>
      <c r="F2111" t="s">
        <v>211</v>
      </c>
    </row>
    <row r="2112" spans="1:6" x14ac:dyDescent="0.25">
      <c r="A2112" t="s">
        <v>4200</v>
      </c>
      <c r="B2112">
        <v>82906</v>
      </c>
      <c r="C2112" t="s">
        <v>4200</v>
      </c>
      <c r="D2112" t="s">
        <v>4201</v>
      </c>
      <c r="E2112" t="s">
        <v>458</v>
      </c>
      <c r="F2112" t="s">
        <v>211</v>
      </c>
    </row>
    <row r="2113" spans="1:6" x14ac:dyDescent="0.25">
      <c r="A2113" t="s">
        <v>4202</v>
      </c>
      <c r="B2113">
        <v>82921</v>
      </c>
      <c r="C2113" t="s">
        <v>4202</v>
      </c>
      <c r="D2113" t="s">
        <v>4203</v>
      </c>
      <c r="E2113" t="s">
        <v>458</v>
      </c>
      <c r="F2113" t="s">
        <v>211</v>
      </c>
    </row>
    <row r="2114" spans="1:6" x14ac:dyDescent="0.25">
      <c r="A2114" t="s">
        <v>4204</v>
      </c>
      <c r="B2114">
        <v>82926</v>
      </c>
      <c r="C2114" t="s">
        <v>4204</v>
      </c>
      <c r="D2114" t="s">
        <v>4205</v>
      </c>
      <c r="E2114" t="s">
        <v>458</v>
      </c>
      <c r="F2114" t="s">
        <v>211</v>
      </c>
    </row>
    <row r="2115" spans="1:6" x14ac:dyDescent="0.25">
      <c r="A2115" t="s">
        <v>4206</v>
      </c>
      <c r="B2115">
        <v>82951</v>
      </c>
      <c r="C2115" t="s">
        <v>4206</v>
      </c>
      <c r="D2115" t="s">
        <v>4207</v>
      </c>
      <c r="E2115" t="s">
        <v>458</v>
      </c>
      <c r="F2115" t="s">
        <v>211</v>
      </c>
    </row>
    <row r="2116" spans="1:6" x14ac:dyDescent="0.25">
      <c r="A2116" t="s">
        <v>4208</v>
      </c>
      <c r="B2116">
        <v>82966</v>
      </c>
      <c r="C2116" t="s">
        <v>4208</v>
      </c>
      <c r="D2116" t="s">
        <v>4209</v>
      </c>
      <c r="E2116" t="s">
        <v>458</v>
      </c>
      <c r="F2116" t="s">
        <v>211</v>
      </c>
    </row>
    <row r="2117" spans="1:6" x14ac:dyDescent="0.25">
      <c r="A2117" t="s">
        <v>4210</v>
      </c>
      <c r="B2117">
        <v>82941</v>
      </c>
      <c r="C2117" t="s">
        <v>4210</v>
      </c>
      <c r="D2117" t="s">
        <v>4211</v>
      </c>
      <c r="E2117" t="s">
        <v>458</v>
      </c>
      <c r="F2117" t="s">
        <v>211</v>
      </c>
    </row>
    <row r="2118" spans="1:6" x14ac:dyDescent="0.25">
      <c r="A2118" t="s">
        <v>4212</v>
      </c>
      <c r="B2118">
        <v>82946</v>
      </c>
      <c r="C2118" t="s">
        <v>4212</v>
      </c>
      <c r="D2118" t="s">
        <v>4213</v>
      </c>
      <c r="E2118" t="s">
        <v>458</v>
      </c>
      <c r="F2118" t="s">
        <v>211</v>
      </c>
    </row>
    <row r="2119" spans="1:6" x14ac:dyDescent="0.25">
      <c r="A2119" t="s">
        <v>4214</v>
      </c>
      <c r="B2119">
        <v>82971</v>
      </c>
      <c r="C2119" t="s">
        <v>4214</v>
      </c>
      <c r="D2119" t="s">
        <v>4215</v>
      </c>
      <c r="E2119" t="s">
        <v>458</v>
      </c>
      <c r="F2119" t="s">
        <v>211</v>
      </c>
    </row>
    <row r="2120" spans="1:6" x14ac:dyDescent="0.25">
      <c r="A2120" t="s">
        <v>4216</v>
      </c>
      <c r="B2120">
        <v>82976</v>
      </c>
      <c r="C2120" t="s">
        <v>4216</v>
      </c>
      <c r="D2120" t="s">
        <v>4217</v>
      </c>
      <c r="E2120" t="s">
        <v>458</v>
      </c>
      <c r="F2120" t="s">
        <v>211</v>
      </c>
    </row>
    <row r="2121" spans="1:6" x14ac:dyDescent="0.25">
      <c r="A2121" t="s">
        <v>4218</v>
      </c>
      <c r="B2121">
        <v>83006</v>
      </c>
      <c r="C2121" t="s">
        <v>4218</v>
      </c>
      <c r="D2121" t="s">
        <v>4219</v>
      </c>
      <c r="E2121" t="s">
        <v>458</v>
      </c>
      <c r="F2121" t="s">
        <v>211</v>
      </c>
    </row>
    <row r="2122" spans="1:6" x14ac:dyDescent="0.25">
      <c r="A2122" t="s">
        <v>121</v>
      </c>
      <c r="B2122">
        <v>83051</v>
      </c>
      <c r="C2122" t="s">
        <v>121</v>
      </c>
      <c r="D2122" t="s">
        <v>4220</v>
      </c>
      <c r="E2122" t="s">
        <v>210</v>
      </c>
      <c r="F2122" t="s">
        <v>211</v>
      </c>
    </row>
    <row r="2123" spans="1:6" x14ac:dyDescent="0.25">
      <c r="A2123" t="s">
        <v>122</v>
      </c>
      <c r="B2123">
        <v>83056</v>
      </c>
      <c r="C2123" t="s">
        <v>122</v>
      </c>
      <c r="D2123" t="s">
        <v>4221</v>
      </c>
      <c r="E2123" t="s">
        <v>210</v>
      </c>
      <c r="F2123" t="s">
        <v>211</v>
      </c>
    </row>
    <row r="2124" spans="1:6" x14ac:dyDescent="0.25">
      <c r="A2124" t="s">
        <v>123</v>
      </c>
      <c r="B2124">
        <v>83061</v>
      </c>
      <c r="C2124" t="s">
        <v>123</v>
      </c>
      <c r="D2124" t="s">
        <v>4222</v>
      </c>
      <c r="E2124" t="s">
        <v>210</v>
      </c>
      <c r="F2124" t="s">
        <v>211</v>
      </c>
    </row>
    <row r="2125" spans="1:6" x14ac:dyDescent="0.25">
      <c r="A2125" t="s">
        <v>124</v>
      </c>
      <c r="B2125">
        <v>83066</v>
      </c>
      <c r="C2125" t="s">
        <v>124</v>
      </c>
      <c r="D2125" t="s">
        <v>4223</v>
      </c>
      <c r="E2125" t="s">
        <v>210</v>
      </c>
      <c r="F2125" t="s">
        <v>211</v>
      </c>
    </row>
    <row r="2126" spans="1:6" x14ac:dyDescent="0.25">
      <c r="A2126" t="s">
        <v>119</v>
      </c>
      <c r="B2126">
        <v>83046</v>
      </c>
      <c r="C2126" t="s">
        <v>119</v>
      </c>
      <c r="D2126" t="s">
        <v>4224</v>
      </c>
      <c r="E2126" t="s">
        <v>210</v>
      </c>
      <c r="F2126" t="s">
        <v>211</v>
      </c>
    </row>
    <row r="2127" spans="1:6" x14ac:dyDescent="0.25">
      <c r="A2127" t="s">
        <v>4225</v>
      </c>
      <c r="B2127">
        <v>82896</v>
      </c>
      <c r="C2127" t="s">
        <v>4225</v>
      </c>
      <c r="D2127" t="s">
        <v>1570</v>
      </c>
      <c r="E2127" t="s">
        <v>1259</v>
      </c>
      <c r="F2127" t="s">
        <v>211</v>
      </c>
    </row>
    <row r="2128" spans="1:6" x14ac:dyDescent="0.25">
      <c r="A2128" t="s">
        <v>4226</v>
      </c>
      <c r="B2128">
        <v>84326</v>
      </c>
      <c r="C2128" t="s">
        <v>4226</v>
      </c>
      <c r="D2128" t="s">
        <v>4227</v>
      </c>
      <c r="E2128" t="s">
        <v>400</v>
      </c>
      <c r="F2128" t="s">
        <v>211</v>
      </c>
    </row>
    <row r="2129" spans="1:6" x14ac:dyDescent="0.25">
      <c r="A2129" t="s">
        <v>4228</v>
      </c>
      <c r="B2129">
        <v>84226</v>
      </c>
      <c r="D2129" t="s">
        <v>3953</v>
      </c>
      <c r="E2129" t="s">
        <v>2060</v>
      </c>
      <c r="F2129" t="s">
        <v>211</v>
      </c>
    </row>
    <row r="2130" spans="1:6" x14ac:dyDescent="0.25">
      <c r="A2130" t="s">
        <v>4229</v>
      </c>
      <c r="B2130">
        <v>83821</v>
      </c>
      <c r="C2130" t="s">
        <v>4229</v>
      </c>
      <c r="D2130" t="s">
        <v>4230</v>
      </c>
      <c r="E2130" t="s">
        <v>458</v>
      </c>
      <c r="F2130" t="s">
        <v>211</v>
      </c>
    </row>
    <row r="2131" spans="1:6" x14ac:dyDescent="0.25">
      <c r="A2131" t="s">
        <v>4231</v>
      </c>
      <c r="B2131">
        <v>83826</v>
      </c>
      <c r="C2131" t="s">
        <v>4231</v>
      </c>
      <c r="D2131" t="s">
        <v>4232</v>
      </c>
      <c r="E2131" t="s">
        <v>458</v>
      </c>
      <c r="F2131" t="s">
        <v>211</v>
      </c>
    </row>
    <row r="2132" spans="1:6" x14ac:dyDescent="0.25">
      <c r="A2132" t="s">
        <v>50</v>
      </c>
      <c r="B2132">
        <v>83841</v>
      </c>
      <c r="C2132" t="s">
        <v>50</v>
      </c>
      <c r="D2132" t="s">
        <v>4233</v>
      </c>
      <c r="E2132" t="s">
        <v>210</v>
      </c>
      <c r="F2132" t="s">
        <v>211</v>
      </c>
    </row>
    <row r="2133" spans="1:6" x14ac:dyDescent="0.25">
      <c r="A2133" t="s">
        <v>4234</v>
      </c>
      <c r="B2133">
        <v>84136</v>
      </c>
      <c r="C2133" t="s">
        <v>4234</v>
      </c>
      <c r="D2133" t="s">
        <v>4235</v>
      </c>
      <c r="E2133" t="s">
        <v>458</v>
      </c>
      <c r="F2133" t="s">
        <v>211</v>
      </c>
    </row>
    <row r="2134" spans="1:6" x14ac:dyDescent="0.25">
      <c r="A2134" t="s">
        <v>4236</v>
      </c>
      <c r="B2134">
        <v>84261</v>
      </c>
      <c r="C2134" t="s">
        <v>4236</v>
      </c>
      <c r="D2134" t="s">
        <v>4237</v>
      </c>
      <c r="E2134" t="s">
        <v>458</v>
      </c>
      <c r="F2134" t="s">
        <v>211</v>
      </c>
    </row>
    <row r="2135" spans="1:6" x14ac:dyDescent="0.25">
      <c r="A2135" t="s">
        <v>4238</v>
      </c>
      <c r="B2135">
        <v>84271</v>
      </c>
      <c r="C2135" t="s">
        <v>4238</v>
      </c>
      <c r="D2135" t="s">
        <v>4239</v>
      </c>
      <c r="E2135" t="s">
        <v>458</v>
      </c>
      <c r="F2135" t="s">
        <v>211</v>
      </c>
    </row>
    <row r="2136" spans="1:6" x14ac:dyDescent="0.25">
      <c r="A2136" t="s">
        <v>4240</v>
      </c>
      <c r="B2136">
        <v>84276</v>
      </c>
      <c r="C2136" t="s">
        <v>4240</v>
      </c>
      <c r="D2136" t="s">
        <v>4241</v>
      </c>
      <c r="E2136" t="s">
        <v>458</v>
      </c>
      <c r="F2136" t="s">
        <v>211</v>
      </c>
    </row>
    <row r="2137" spans="1:6" x14ac:dyDescent="0.25">
      <c r="A2137" t="s">
        <v>4242</v>
      </c>
      <c r="B2137">
        <v>84106</v>
      </c>
      <c r="C2137" t="s">
        <v>4242</v>
      </c>
      <c r="D2137" t="s">
        <v>4243</v>
      </c>
      <c r="E2137" t="s">
        <v>458</v>
      </c>
      <c r="F2137" t="s">
        <v>211</v>
      </c>
    </row>
    <row r="2138" spans="1:6" x14ac:dyDescent="0.25">
      <c r="A2138" t="s">
        <v>4244</v>
      </c>
      <c r="B2138">
        <v>84166</v>
      </c>
      <c r="C2138" t="s">
        <v>4244</v>
      </c>
      <c r="D2138" t="s">
        <v>4245</v>
      </c>
      <c r="E2138" t="s">
        <v>458</v>
      </c>
      <c r="F2138" t="s">
        <v>211</v>
      </c>
    </row>
    <row r="2139" spans="1:6" x14ac:dyDescent="0.25">
      <c r="A2139" t="s">
        <v>4246</v>
      </c>
      <c r="B2139">
        <v>84171</v>
      </c>
      <c r="C2139" t="s">
        <v>4246</v>
      </c>
      <c r="D2139" t="s">
        <v>4247</v>
      </c>
      <c r="E2139" t="s">
        <v>458</v>
      </c>
      <c r="F2139" t="s">
        <v>211</v>
      </c>
    </row>
    <row r="2140" spans="1:6" x14ac:dyDescent="0.25">
      <c r="A2140" t="s">
        <v>4248</v>
      </c>
      <c r="B2140">
        <v>84176</v>
      </c>
      <c r="C2140" t="s">
        <v>4248</v>
      </c>
      <c r="D2140" t="s">
        <v>4249</v>
      </c>
      <c r="E2140" t="s">
        <v>458</v>
      </c>
      <c r="F2140" t="s">
        <v>211</v>
      </c>
    </row>
    <row r="2141" spans="1:6" x14ac:dyDescent="0.25">
      <c r="A2141" t="s">
        <v>4250</v>
      </c>
      <c r="B2141">
        <v>84131</v>
      </c>
      <c r="C2141" t="s">
        <v>4250</v>
      </c>
      <c r="D2141" t="s">
        <v>4251</v>
      </c>
      <c r="E2141" t="s">
        <v>458</v>
      </c>
      <c r="F2141" t="s">
        <v>211</v>
      </c>
    </row>
    <row r="2142" spans="1:6" x14ac:dyDescent="0.25">
      <c r="A2142" t="s">
        <v>4252</v>
      </c>
      <c r="B2142">
        <v>84146</v>
      </c>
      <c r="C2142" t="s">
        <v>4252</v>
      </c>
      <c r="D2142" t="s">
        <v>4253</v>
      </c>
      <c r="E2142" t="s">
        <v>458</v>
      </c>
      <c r="F2142" t="s">
        <v>211</v>
      </c>
    </row>
    <row r="2143" spans="1:6" x14ac:dyDescent="0.25">
      <c r="A2143" t="s">
        <v>4254</v>
      </c>
      <c r="B2143">
        <v>84161</v>
      </c>
      <c r="C2143" t="s">
        <v>4254</v>
      </c>
      <c r="D2143" t="s">
        <v>4255</v>
      </c>
      <c r="E2143" t="s">
        <v>458</v>
      </c>
      <c r="F2143" t="s">
        <v>211</v>
      </c>
    </row>
    <row r="2144" spans="1:6" x14ac:dyDescent="0.25">
      <c r="A2144" t="s">
        <v>4256</v>
      </c>
      <c r="B2144">
        <v>84296</v>
      </c>
      <c r="C2144" t="s">
        <v>4256</v>
      </c>
      <c r="D2144" t="s">
        <v>4257</v>
      </c>
      <c r="E2144" t="s">
        <v>458</v>
      </c>
      <c r="F2144" t="s">
        <v>211</v>
      </c>
    </row>
    <row r="2145" spans="1:6" x14ac:dyDescent="0.25">
      <c r="A2145" t="s">
        <v>4258</v>
      </c>
      <c r="B2145">
        <v>84301</v>
      </c>
      <c r="C2145" t="s">
        <v>4258</v>
      </c>
      <c r="D2145" t="s">
        <v>4259</v>
      </c>
      <c r="E2145" t="s">
        <v>458</v>
      </c>
      <c r="F2145" t="s">
        <v>211</v>
      </c>
    </row>
    <row r="2146" spans="1:6" x14ac:dyDescent="0.25">
      <c r="A2146" t="s">
        <v>4260</v>
      </c>
      <c r="B2146">
        <v>84306</v>
      </c>
      <c r="C2146" t="s">
        <v>4260</v>
      </c>
      <c r="D2146" t="s">
        <v>4261</v>
      </c>
      <c r="E2146" t="s">
        <v>458</v>
      </c>
      <c r="F2146" t="s">
        <v>211</v>
      </c>
    </row>
    <row r="2147" spans="1:6" x14ac:dyDescent="0.25">
      <c r="A2147" t="s">
        <v>4262</v>
      </c>
      <c r="B2147">
        <v>84311</v>
      </c>
      <c r="C2147" t="s">
        <v>4262</v>
      </c>
      <c r="D2147" t="s">
        <v>4263</v>
      </c>
      <c r="E2147" t="s">
        <v>458</v>
      </c>
      <c r="F2147" t="s">
        <v>211</v>
      </c>
    </row>
    <row r="2148" spans="1:6" x14ac:dyDescent="0.25">
      <c r="A2148" t="s">
        <v>4264</v>
      </c>
      <c r="B2148">
        <v>84041</v>
      </c>
      <c r="C2148" t="s">
        <v>4264</v>
      </c>
      <c r="D2148" t="s">
        <v>4265</v>
      </c>
      <c r="E2148" t="s">
        <v>458</v>
      </c>
      <c r="F2148" t="s">
        <v>211</v>
      </c>
    </row>
    <row r="2149" spans="1:6" x14ac:dyDescent="0.25">
      <c r="A2149" t="s">
        <v>4266</v>
      </c>
      <c r="B2149">
        <v>84141</v>
      </c>
      <c r="C2149" t="s">
        <v>4266</v>
      </c>
      <c r="D2149" t="s">
        <v>4267</v>
      </c>
      <c r="E2149" t="s">
        <v>458</v>
      </c>
      <c r="F2149" t="s">
        <v>211</v>
      </c>
    </row>
    <row r="2150" spans="1:6" x14ac:dyDescent="0.25">
      <c r="A2150" t="s">
        <v>4268</v>
      </c>
      <c r="B2150">
        <v>84151</v>
      </c>
      <c r="C2150" t="s">
        <v>4268</v>
      </c>
      <c r="D2150" t="s">
        <v>4269</v>
      </c>
      <c r="E2150" t="s">
        <v>458</v>
      </c>
      <c r="F2150" t="s">
        <v>211</v>
      </c>
    </row>
    <row r="2151" spans="1:6" x14ac:dyDescent="0.25">
      <c r="A2151" t="s">
        <v>4270</v>
      </c>
      <c r="B2151">
        <v>84156</v>
      </c>
      <c r="C2151" t="s">
        <v>4270</v>
      </c>
      <c r="D2151" t="s">
        <v>4271</v>
      </c>
      <c r="E2151" t="s">
        <v>458</v>
      </c>
      <c r="F2151" t="s">
        <v>211</v>
      </c>
    </row>
    <row r="2152" spans="1:6" x14ac:dyDescent="0.25">
      <c r="A2152" t="s">
        <v>4272</v>
      </c>
      <c r="B2152">
        <v>84281</v>
      </c>
      <c r="C2152" t="s">
        <v>4272</v>
      </c>
      <c r="D2152" t="s">
        <v>4273</v>
      </c>
      <c r="E2152" t="s">
        <v>458</v>
      </c>
      <c r="F2152" t="s">
        <v>211</v>
      </c>
    </row>
    <row r="2153" spans="1:6" x14ac:dyDescent="0.25">
      <c r="A2153" t="s">
        <v>4274</v>
      </c>
      <c r="B2153">
        <v>84286</v>
      </c>
      <c r="C2153" t="s">
        <v>4274</v>
      </c>
      <c r="D2153" t="s">
        <v>4275</v>
      </c>
      <c r="E2153" t="s">
        <v>458</v>
      </c>
      <c r="F2153" t="s">
        <v>211</v>
      </c>
    </row>
    <row r="2154" spans="1:6" x14ac:dyDescent="0.25">
      <c r="A2154" t="s">
        <v>4276</v>
      </c>
      <c r="B2154">
        <v>84291</v>
      </c>
      <c r="C2154" t="s">
        <v>4276</v>
      </c>
      <c r="D2154" t="s">
        <v>4277</v>
      </c>
      <c r="E2154" t="s">
        <v>458</v>
      </c>
      <c r="F2154" t="s">
        <v>211</v>
      </c>
    </row>
    <row r="2155" spans="1:6" x14ac:dyDescent="0.25">
      <c r="A2155" t="s">
        <v>82</v>
      </c>
      <c r="B2155">
        <v>84316</v>
      </c>
      <c r="C2155" t="s">
        <v>82</v>
      </c>
      <c r="D2155" t="s">
        <v>4278</v>
      </c>
      <c r="E2155" t="s">
        <v>210</v>
      </c>
      <c r="F2155" t="s">
        <v>211</v>
      </c>
    </row>
    <row r="2156" spans="1:6" x14ac:dyDescent="0.25">
      <c r="A2156" t="s">
        <v>89</v>
      </c>
      <c r="B2156">
        <v>84321</v>
      </c>
      <c r="C2156" t="s">
        <v>89</v>
      </c>
      <c r="D2156" t="s">
        <v>4279</v>
      </c>
      <c r="E2156" t="s">
        <v>210</v>
      </c>
      <c r="F2156" t="s">
        <v>211</v>
      </c>
    </row>
    <row r="2157" spans="1:6" x14ac:dyDescent="0.25">
      <c r="A2157" t="s">
        <v>4280</v>
      </c>
      <c r="B2157">
        <v>85371</v>
      </c>
      <c r="D2157" t="s">
        <v>4281</v>
      </c>
      <c r="E2157" t="s">
        <v>210</v>
      </c>
      <c r="F2157" t="s">
        <v>211</v>
      </c>
    </row>
    <row r="2158" spans="1:6" x14ac:dyDescent="0.25">
      <c r="A2158" t="s">
        <v>4282</v>
      </c>
      <c r="B2158">
        <v>85366</v>
      </c>
      <c r="D2158" t="s">
        <v>4283</v>
      </c>
      <c r="E2158" t="s">
        <v>210</v>
      </c>
      <c r="F2158" t="s">
        <v>211</v>
      </c>
    </row>
    <row r="2159" spans="1:6" x14ac:dyDescent="0.25">
      <c r="A2159" t="s">
        <v>4284</v>
      </c>
      <c r="B2159">
        <v>85086</v>
      </c>
      <c r="C2159" t="s">
        <v>4284</v>
      </c>
      <c r="D2159" t="s">
        <v>4285</v>
      </c>
      <c r="E2159" t="s">
        <v>1150</v>
      </c>
      <c r="F2159" t="s">
        <v>211</v>
      </c>
    </row>
    <row r="2160" spans="1:6" x14ac:dyDescent="0.25">
      <c r="A2160" t="s">
        <v>4286</v>
      </c>
      <c r="B2160">
        <v>85091</v>
      </c>
      <c r="C2160" t="s">
        <v>4286</v>
      </c>
      <c r="D2160" t="s">
        <v>4287</v>
      </c>
      <c r="E2160" t="s">
        <v>1259</v>
      </c>
      <c r="F2160" t="s">
        <v>211</v>
      </c>
    </row>
    <row r="2161" spans="1:6" x14ac:dyDescent="0.25">
      <c r="A2161" t="s">
        <v>4288</v>
      </c>
      <c r="B2161">
        <v>85076</v>
      </c>
      <c r="D2161" t="s">
        <v>4102</v>
      </c>
      <c r="E2161" t="s">
        <v>2060</v>
      </c>
      <c r="F2161" t="s">
        <v>211</v>
      </c>
    </row>
    <row r="2162" spans="1:6" x14ac:dyDescent="0.25">
      <c r="A2162" t="s">
        <v>4398</v>
      </c>
      <c r="B2162">
        <v>85456</v>
      </c>
      <c r="C2162" t="s">
        <v>4398</v>
      </c>
      <c r="D2162" t="s">
        <v>4400</v>
      </c>
      <c r="E2162" t="s">
        <v>210</v>
      </c>
      <c r="F2162" t="s">
        <v>211</v>
      </c>
    </row>
    <row r="2163" spans="1:6" x14ac:dyDescent="0.25">
      <c r="A2163" t="s">
        <v>4401</v>
      </c>
      <c r="B2163">
        <v>85626</v>
      </c>
      <c r="D2163" t="s">
        <v>4404</v>
      </c>
      <c r="E2163" t="s">
        <v>458</v>
      </c>
      <c r="F2163" t="s">
        <v>211</v>
      </c>
    </row>
    <row r="2164" spans="1:6" x14ac:dyDescent="0.25">
      <c r="A2164" t="s">
        <v>4402</v>
      </c>
      <c r="B2164">
        <v>85631</v>
      </c>
      <c r="D2164" t="s">
        <v>4406</v>
      </c>
      <c r="E2164" t="s">
        <v>458</v>
      </c>
      <c r="F2164" t="s">
        <v>211</v>
      </c>
    </row>
    <row r="2165" spans="1:6" x14ac:dyDescent="0.25">
      <c r="A2165" t="s">
        <v>4403</v>
      </c>
      <c r="B2165">
        <v>85636</v>
      </c>
      <c r="D2165" t="s">
        <v>4405</v>
      </c>
      <c r="E2165" t="s">
        <v>458</v>
      </c>
      <c r="F2165" t="s">
        <v>211</v>
      </c>
    </row>
    <row r="2166" spans="1:6" x14ac:dyDescent="0.25">
      <c r="A2166" t="s">
        <v>4455</v>
      </c>
      <c r="B2166">
        <v>87336</v>
      </c>
      <c r="D2166" t="s">
        <v>4468</v>
      </c>
      <c r="E2166" t="s">
        <v>458</v>
      </c>
      <c r="F2166" t="s">
        <v>211</v>
      </c>
    </row>
    <row r="2167" spans="1:6" x14ac:dyDescent="0.25">
      <c r="A2167" t="s">
        <v>4456</v>
      </c>
      <c r="B2167">
        <v>87866</v>
      </c>
      <c r="D2167" t="s">
        <v>4469</v>
      </c>
      <c r="E2167" t="s">
        <v>458</v>
      </c>
      <c r="F2167" t="s">
        <v>211</v>
      </c>
    </row>
    <row r="2168" spans="1:6" x14ac:dyDescent="0.25">
      <c r="A2168" t="s">
        <v>4457</v>
      </c>
      <c r="B2168">
        <v>87871</v>
      </c>
      <c r="D2168" t="s">
        <v>4470</v>
      </c>
      <c r="E2168" t="s">
        <v>458</v>
      </c>
      <c r="F2168" t="s">
        <v>211</v>
      </c>
    </row>
    <row r="2169" spans="1:6" x14ac:dyDescent="0.25">
      <c r="A2169" t="s">
        <v>4458</v>
      </c>
      <c r="B2169">
        <v>87876</v>
      </c>
      <c r="D2169" t="s">
        <v>4471</v>
      </c>
      <c r="E2169" t="s">
        <v>458</v>
      </c>
      <c r="F2169" t="s">
        <v>211</v>
      </c>
    </row>
    <row r="2170" spans="1:6" x14ac:dyDescent="0.25">
      <c r="A2170" t="s">
        <v>4461</v>
      </c>
      <c r="B2170">
        <v>87881</v>
      </c>
      <c r="D2170" t="s">
        <v>4472</v>
      </c>
      <c r="E2170" t="s">
        <v>458</v>
      </c>
      <c r="F2170" t="s">
        <v>211</v>
      </c>
    </row>
    <row r="2171" spans="1:6" x14ac:dyDescent="0.25">
      <c r="A2171" t="s">
        <v>4460</v>
      </c>
      <c r="B2171">
        <v>87886</v>
      </c>
      <c r="D2171" t="s">
        <v>4473</v>
      </c>
      <c r="E2171" t="s">
        <v>458</v>
      </c>
      <c r="F2171" t="s">
        <v>211</v>
      </c>
    </row>
    <row r="2172" spans="1:6" x14ac:dyDescent="0.25">
      <c r="A2172" t="s">
        <v>4459</v>
      </c>
      <c r="B2172">
        <v>87986</v>
      </c>
      <c r="D2172" t="s">
        <v>4474</v>
      </c>
      <c r="E2172" t="s">
        <v>458</v>
      </c>
      <c r="F2172" t="s">
        <v>211</v>
      </c>
    </row>
    <row r="2173" spans="1:6" x14ac:dyDescent="0.25">
      <c r="A2173" t="s">
        <v>4451</v>
      </c>
      <c r="B2173">
        <v>87776</v>
      </c>
      <c r="D2173" t="s">
        <v>4475</v>
      </c>
      <c r="E2173" t="s">
        <v>458</v>
      </c>
      <c r="F2173" t="s">
        <v>211</v>
      </c>
    </row>
    <row r="2174" spans="1:6" x14ac:dyDescent="0.25">
      <c r="A2174" t="s">
        <v>4452</v>
      </c>
      <c r="B2174">
        <v>87781</v>
      </c>
      <c r="D2174" t="s">
        <v>4476</v>
      </c>
      <c r="E2174" t="s">
        <v>458</v>
      </c>
      <c r="F2174" t="s">
        <v>211</v>
      </c>
    </row>
    <row r="2175" spans="1:6" x14ac:dyDescent="0.25">
      <c r="A2175" t="s">
        <v>4453</v>
      </c>
      <c r="B2175">
        <v>87786</v>
      </c>
      <c r="D2175" t="s">
        <v>4477</v>
      </c>
      <c r="E2175" t="s">
        <v>458</v>
      </c>
      <c r="F2175" t="s">
        <v>211</v>
      </c>
    </row>
    <row r="2176" spans="1:6" x14ac:dyDescent="0.25">
      <c r="A2176" t="s">
        <v>4454</v>
      </c>
      <c r="B2176">
        <v>87791</v>
      </c>
      <c r="D2176" t="s">
        <v>4478</v>
      </c>
      <c r="E2176" t="s">
        <v>458</v>
      </c>
      <c r="F2176" t="s">
        <v>211</v>
      </c>
    </row>
    <row r="2177" spans="1:6" x14ac:dyDescent="0.25">
      <c r="A2177" t="s">
        <v>4422</v>
      </c>
      <c r="B2177">
        <v>87531</v>
      </c>
      <c r="D2177" t="s">
        <v>4479</v>
      </c>
      <c r="E2177" t="s">
        <v>458</v>
      </c>
      <c r="F2177" t="s">
        <v>211</v>
      </c>
    </row>
    <row r="2178" spans="1:6" x14ac:dyDescent="0.25">
      <c r="A2178" t="s">
        <v>4423</v>
      </c>
      <c r="B2178">
        <v>87536</v>
      </c>
      <c r="D2178" t="s">
        <v>4480</v>
      </c>
      <c r="E2178" t="s">
        <v>458</v>
      </c>
      <c r="F2178" t="s">
        <v>211</v>
      </c>
    </row>
    <row r="2179" spans="1:6" x14ac:dyDescent="0.25">
      <c r="A2179" t="s">
        <v>4424</v>
      </c>
      <c r="B2179">
        <v>87541</v>
      </c>
      <c r="D2179" t="s">
        <v>4481</v>
      </c>
      <c r="E2179" t="s">
        <v>458</v>
      </c>
      <c r="F2179" t="s">
        <v>211</v>
      </c>
    </row>
    <row r="2180" spans="1:6" x14ac:dyDescent="0.25">
      <c r="A2180" t="s">
        <v>4428</v>
      </c>
      <c r="B2180">
        <v>87601</v>
      </c>
      <c r="D2180" t="s">
        <v>4482</v>
      </c>
      <c r="E2180" t="s">
        <v>458</v>
      </c>
      <c r="F2180" t="s">
        <v>211</v>
      </c>
    </row>
    <row r="2181" spans="1:6" x14ac:dyDescent="0.25">
      <c r="A2181" t="s">
        <v>4429</v>
      </c>
      <c r="B2181">
        <v>87606</v>
      </c>
      <c r="D2181" t="s">
        <v>4483</v>
      </c>
      <c r="E2181" t="s">
        <v>458</v>
      </c>
      <c r="F2181" t="s">
        <v>211</v>
      </c>
    </row>
    <row r="2182" spans="1:6" x14ac:dyDescent="0.25">
      <c r="A2182" t="s">
        <v>4430</v>
      </c>
      <c r="B2182">
        <v>87611</v>
      </c>
      <c r="D2182" t="s">
        <v>4484</v>
      </c>
      <c r="E2182" t="s">
        <v>458</v>
      </c>
      <c r="F2182" t="s">
        <v>211</v>
      </c>
    </row>
    <row r="2183" spans="1:6" x14ac:dyDescent="0.25">
      <c r="A2183" t="s">
        <v>4431</v>
      </c>
      <c r="B2183">
        <v>87616</v>
      </c>
      <c r="D2183" t="s">
        <v>4485</v>
      </c>
      <c r="E2183" t="s">
        <v>458</v>
      </c>
      <c r="F2183" t="s">
        <v>211</v>
      </c>
    </row>
    <row r="2184" spans="1:6" x14ac:dyDescent="0.25">
      <c r="A2184" t="s">
        <v>4432</v>
      </c>
      <c r="B2184">
        <v>87621</v>
      </c>
      <c r="D2184" t="s">
        <v>4486</v>
      </c>
      <c r="E2184" t="s">
        <v>458</v>
      </c>
      <c r="F2184" t="s">
        <v>211</v>
      </c>
    </row>
    <row r="2185" spans="1:6" x14ac:dyDescent="0.25">
      <c r="A2185" t="s">
        <v>4433</v>
      </c>
      <c r="B2185">
        <v>87626</v>
      </c>
      <c r="D2185" t="s">
        <v>4487</v>
      </c>
      <c r="E2185" t="s">
        <v>458</v>
      </c>
      <c r="F2185" t="s">
        <v>211</v>
      </c>
    </row>
    <row r="2186" spans="1:6" x14ac:dyDescent="0.25">
      <c r="A2186" t="s">
        <v>4440</v>
      </c>
      <c r="B2186">
        <v>87661</v>
      </c>
      <c r="D2186" t="s">
        <v>4488</v>
      </c>
      <c r="E2186" t="s">
        <v>458</v>
      </c>
      <c r="F2186" t="s">
        <v>211</v>
      </c>
    </row>
    <row r="2187" spans="1:6" x14ac:dyDescent="0.25">
      <c r="A2187" t="s">
        <v>4441</v>
      </c>
      <c r="B2187">
        <v>87666</v>
      </c>
      <c r="D2187" t="s">
        <v>4489</v>
      </c>
      <c r="E2187" t="s">
        <v>458</v>
      </c>
      <c r="F2187" t="s">
        <v>211</v>
      </c>
    </row>
    <row r="2188" spans="1:6" x14ac:dyDescent="0.25">
      <c r="A2188" t="s">
        <v>4442</v>
      </c>
      <c r="B2188">
        <v>87671</v>
      </c>
      <c r="D2188" t="s">
        <v>4490</v>
      </c>
      <c r="E2188" t="s">
        <v>458</v>
      </c>
      <c r="F2188" t="s">
        <v>211</v>
      </c>
    </row>
    <row r="2189" spans="1:6" x14ac:dyDescent="0.25">
      <c r="A2189" t="s">
        <v>4443</v>
      </c>
      <c r="B2189">
        <v>87676</v>
      </c>
      <c r="D2189" t="s">
        <v>4491</v>
      </c>
      <c r="E2189" t="s">
        <v>458</v>
      </c>
      <c r="F2189" t="s">
        <v>211</v>
      </c>
    </row>
    <row r="2190" spans="1:6" x14ac:dyDescent="0.25">
      <c r="A2190" t="s">
        <v>4444</v>
      </c>
      <c r="B2190">
        <v>87681</v>
      </c>
      <c r="D2190" t="s">
        <v>4492</v>
      </c>
      <c r="E2190" t="s">
        <v>458</v>
      </c>
      <c r="F2190" t="s">
        <v>211</v>
      </c>
    </row>
    <row r="2191" spans="1:6" x14ac:dyDescent="0.25">
      <c r="A2191" t="s">
        <v>4445</v>
      </c>
      <c r="B2191">
        <v>87686</v>
      </c>
      <c r="D2191" t="s">
        <v>4493</v>
      </c>
      <c r="E2191" t="s">
        <v>458</v>
      </c>
      <c r="F2191" t="s">
        <v>211</v>
      </c>
    </row>
    <row r="2192" spans="1:6" x14ac:dyDescent="0.25">
      <c r="A2192" t="s">
        <v>4446</v>
      </c>
      <c r="B2192">
        <v>87691</v>
      </c>
      <c r="D2192" t="s">
        <v>4494</v>
      </c>
      <c r="E2192" t="s">
        <v>458</v>
      </c>
      <c r="F2192" t="s">
        <v>211</v>
      </c>
    </row>
    <row r="2193" spans="1:6" x14ac:dyDescent="0.25">
      <c r="A2193" t="s">
        <v>4425</v>
      </c>
      <c r="B2193">
        <v>87586</v>
      </c>
      <c r="D2193" t="s">
        <v>4495</v>
      </c>
      <c r="E2193" t="s">
        <v>458</v>
      </c>
      <c r="F2193" t="s">
        <v>211</v>
      </c>
    </row>
    <row r="2194" spans="1:6" x14ac:dyDescent="0.25">
      <c r="A2194" t="s">
        <v>4426</v>
      </c>
      <c r="B2194">
        <v>87591</v>
      </c>
      <c r="D2194" t="s">
        <v>4496</v>
      </c>
      <c r="E2194" t="s">
        <v>458</v>
      </c>
      <c r="F2194" t="s">
        <v>211</v>
      </c>
    </row>
    <row r="2195" spans="1:6" x14ac:dyDescent="0.25">
      <c r="A2195" t="s">
        <v>4427</v>
      </c>
      <c r="B2195">
        <v>87596</v>
      </c>
      <c r="D2195" t="s">
        <v>4497</v>
      </c>
      <c r="E2195" t="s">
        <v>458</v>
      </c>
      <c r="F2195" t="s">
        <v>211</v>
      </c>
    </row>
    <row r="2196" spans="1:6" x14ac:dyDescent="0.25">
      <c r="A2196" t="s">
        <v>4434</v>
      </c>
      <c r="B2196">
        <v>87631</v>
      </c>
      <c r="D2196" t="s">
        <v>4498</v>
      </c>
      <c r="E2196" t="s">
        <v>458</v>
      </c>
      <c r="F2196" t="s">
        <v>211</v>
      </c>
    </row>
    <row r="2197" spans="1:6" x14ac:dyDescent="0.25">
      <c r="A2197" t="s">
        <v>4435</v>
      </c>
      <c r="B2197">
        <v>87636</v>
      </c>
      <c r="D2197" t="s">
        <v>4499</v>
      </c>
      <c r="E2197" t="s">
        <v>458</v>
      </c>
      <c r="F2197" t="s">
        <v>211</v>
      </c>
    </row>
    <row r="2198" spans="1:6" x14ac:dyDescent="0.25">
      <c r="A2198" t="s">
        <v>4436</v>
      </c>
      <c r="B2198">
        <v>87641</v>
      </c>
      <c r="D2198" t="s">
        <v>4500</v>
      </c>
      <c r="E2198" t="s">
        <v>458</v>
      </c>
      <c r="F2198" t="s">
        <v>211</v>
      </c>
    </row>
    <row r="2199" spans="1:6" x14ac:dyDescent="0.25">
      <c r="A2199" t="s">
        <v>4437</v>
      </c>
      <c r="B2199">
        <v>87646</v>
      </c>
      <c r="D2199" t="s">
        <v>4501</v>
      </c>
      <c r="E2199" t="s">
        <v>458</v>
      </c>
      <c r="F2199" t="s">
        <v>211</v>
      </c>
    </row>
    <row r="2200" spans="1:6" x14ac:dyDescent="0.25">
      <c r="A2200" t="s">
        <v>4438</v>
      </c>
      <c r="B2200">
        <v>87651</v>
      </c>
      <c r="D2200" t="s">
        <v>4502</v>
      </c>
      <c r="E2200" t="s">
        <v>458</v>
      </c>
      <c r="F2200" t="s">
        <v>211</v>
      </c>
    </row>
    <row r="2201" spans="1:6" x14ac:dyDescent="0.25">
      <c r="A2201" t="s">
        <v>4439</v>
      </c>
      <c r="B2201">
        <v>87656</v>
      </c>
      <c r="D2201" t="s">
        <v>4503</v>
      </c>
      <c r="E2201" t="s">
        <v>458</v>
      </c>
      <c r="F2201" t="s">
        <v>211</v>
      </c>
    </row>
    <row r="2202" spans="1:6" x14ac:dyDescent="0.25">
      <c r="A2202" t="s">
        <v>4447</v>
      </c>
      <c r="B2202">
        <v>87696</v>
      </c>
      <c r="D2202" t="s">
        <v>4504</v>
      </c>
      <c r="E2202" t="s">
        <v>458</v>
      </c>
      <c r="F2202" t="s">
        <v>211</v>
      </c>
    </row>
    <row r="2203" spans="1:6" x14ac:dyDescent="0.25">
      <c r="A2203" t="s">
        <v>4448</v>
      </c>
      <c r="B2203">
        <v>87701</v>
      </c>
      <c r="D2203" t="s">
        <v>4505</v>
      </c>
      <c r="E2203" t="s">
        <v>458</v>
      </c>
      <c r="F2203" t="s">
        <v>211</v>
      </c>
    </row>
    <row r="2204" spans="1:6" x14ac:dyDescent="0.25">
      <c r="A2204" t="s">
        <v>4449</v>
      </c>
      <c r="B2204">
        <v>87706</v>
      </c>
      <c r="D2204" t="s">
        <v>4506</v>
      </c>
      <c r="E2204" t="s">
        <v>458</v>
      </c>
      <c r="F2204" t="s">
        <v>211</v>
      </c>
    </row>
    <row r="2205" spans="1:6" x14ac:dyDescent="0.25">
      <c r="A2205" t="s">
        <v>4450</v>
      </c>
      <c r="B2205">
        <v>87711</v>
      </c>
      <c r="D2205" t="s">
        <v>4507</v>
      </c>
      <c r="E2205" t="s">
        <v>458</v>
      </c>
      <c r="F2205" t="s">
        <v>211</v>
      </c>
    </row>
    <row r="2206" spans="1:6" x14ac:dyDescent="0.25">
      <c r="A2206" t="s">
        <v>4462</v>
      </c>
      <c r="B2206">
        <v>87816</v>
      </c>
      <c r="D2206" t="s">
        <v>4508</v>
      </c>
      <c r="E2206" t="s">
        <v>458</v>
      </c>
      <c r="F2206" t="s">
        <v>211</v>
      </c>
    </row>
    <row r="2207" spans="1:6" x14ac:dyDescent="0.25">
      <c r="A2207" t="s">
        <v>4463</v>
      </c>
      <c r="B2207">
        <v>87821</v>
      </c>
      <c r="D2207" t="s">
        <v>4509</v>
      </c>
      <c r="E2207" t="s">
        <v>458</v>
      </c>
      <c r="F2207" t="s">
        <v>211</v>
      </c>
    </row>
    <row r="2208" spans="1:6" x14ac:dyDescent="0.25">
      <c r="A2208" t="s">
        <v>4464</v>
      </c>
      <c r="B2208">
        <v>87826</v>
      </c>
      <c r="D2208" t="s">
        <v>4510</v>
      </c>
      <c r="E2208" t="s">
        <v>458</v>
      </c>
      <c r="F2208" t="s">
        <v>211</v>
      </c>
    </row>
    <row r="2209" spans="1:6" x14ac:dyDescent="0.25">
      <c r="A2209" t="s">
        <v>4465</v>
      </c>
      <c r="B2209">
        <v>87831</v>
      </c>
      <c r="D2209" t="s">
        <v>4511</v>
      </c>
      <c r="E2209" t="s">
        <v>458</v>
      </c>
      <c r="F2209" t="s">
        <v>211</v>
      </c>
    </row>
    <row r="2210" spans="1:6" x14ac:dyDescent="0.25">
      <c r="A2210" t="s">
        <v>4466</v>
      </c>
      <c r="B2210">
        <v>88091</v>
      </c>
      <c r="D2210" t="s">
        <v>4512</v>
      </c>
      <c r="E2210" t="s">
        <v>458</v>
      </c>
      <c r="F2210" t="s">
        <v>211</v>
      </c>
    </row>
    <row r="2211" spans="1:6" x14ac:dyDescent="0.25">
      <c r="A2211" t="s">
        <v>4467</v>
      </c>
      <c r="B2211">
        <v>88086</v>
      </c>
      <c r="D2211" t="s">
        <v>4513</v>
      </c>
      <c r="E2211" t="s">
        <v>458</v>
      </c>
      <c r="F2211" t="s">
        <v>211</v>
      </c>
    </row>
    <row r="2212" spans="1:6" x14ac:dyDescent="0.25">
      <c r="A2212" t="s">
        <v>4518</v>
      </c>
      <c r="B2212">
        <v>85466</v>
      </c>
      <c r="D2212" t="s">
        <v>4526</v>
      </c>
      <c r="E2212" t="s">
        <v>210</v>
      </c>
      <c r="F2212" t="s">
        <v>211</v>
      </c>
    </row>
    <row r="2213" spans="1:6" x14ac:dyDescent="0.25">
      <c r="A2213" t="s">
        <v>4519</v>
      </c>
      <c r="B2213">
        <v>85306</v>
      </c>
      <c r="D2213" t="s">
        <v>4527</v>
      </c>
      <c r="E2213" t="s">
        <v>210</v>
      </c>
      <c r="F2213" t="s">
        <v>211</v>
      </c>
    </row>
    <row r="2214" spans="1:6" x14ac:dyDescent="0.25">
      <c r="A2214" t="s">
        <v>4520</v>
      </c>
      <c r="B2214">
        <v>85331</v>
      </c>
      <c r="D2214" t="s">
        <v>4528</v>
      </c>
      <c r="E2214" t="s">
        <v>210</v>
      </c>
      <c r="F2214" t="s">
        <v>211</v>
      </c>
    </row>
    <row r="2215" spans="1:6" x14ac:dyDescent="0.25">
      <c r="A2215" t="s">
        <v>4521</v>
      </c>
      <c r="B2215">
        <v>87751</v>
      </c>
      <c r="D2215" t="s">
        <v>4529</v>
      </c>
      <c r="E2215" t="s">
        <v>210</v>
      </c>
      <c r="F2215" t="s">
        <v>211</v>
      </c>
    </row>
    <row r="2216" spans="1:6" x14ac:dyDescent="0.25">
      <c r="A2216" t="s">
        <v>4522</v>
      </c>
      <c r="B2216">
        <v>87756</v>
      </c>
      <c r="D2216" t="s">
        <v>4530</v>
      </c>
      <c r="E2216" t="s">
        <v>210</v>
      </c>
      <c r="F2216" t="s">
        <v>211</v>
      </c>
    </row>
    <row r="2217" spans="1:6" x14ac:dyDescent="0.25">
      <c r="A2217" t="s">
        <v>4523</v>
      </c>
      <c r="B2217">
        <v>87761</v>
      </c>
      <c r="D2217" t="s">
        <v>4531</v>
      </c>
      <c r="E2217" t="s">
        <v>210</v>
      </c>
      <c r="F2217" t="s">
        <v>211</v>
      </c>
    </row>
    <row r="2218" spans="1:6" x14ac:dyDescent="0.25">
      <c r="A2218" t="s">
        <v>4524</v>
      </c>
      <c r="B2218">
        <v>85311</v>
      </c>
      <c r="D2218" t="s">
        <v>4532</v>
      </c>
      <c r="E2218" t="s">
        <v>210</v>
      </c>
      <c r="F2218" t="s">
        <v>211</v>
      </c>
    </row>
    <row r="2219" spans="1:6" x14ac:dyDescent="0.25">
      <c r="A2219" t="s">
        <v>4280</v>
      </c>
      <c r="B2219">
        <v>85371</v>
      </c>
      <c r="D2219" t="s">
        <v>4281</v>
      </c>
      <c r="E2219" t="s">
        <v>210</v>
      </c>
      <c r="F2219" t="s">
        <v>211</v>
      </c>
    </row>
    <row r="2220" spans="1:6" x14ac:dyDescent="0.25">
      <c r="A2220" s="45" t="s">
        <v>4525</v>
      </c>
      <c r="B2220">
        <v>88081</v>
      </c>
      <c r="D2220" t="s">
        <v>4534</v>
      </c>
      <c r="E2220" t="s">
        <v>210</v>
      </c>
      <c r="F2220" t="s">
        <v>211</v>
      </c>
    </row>
    <row r="2221" spans="1:6" x14ac:dyDescent="0.25">
      <c r="A2221" t="s">
        <v>4552</v>
      </c>
      <c r="B2221">
        <v>87836</v>
      </c>
      <c r="D2221" t="s">
        <v>4554</v>
      </c>
      <c r="E2221" t="s">
        <v>210</v>
      </c>
      <c r="F2221" t="s">
        <v>211</v>
      </c>
    </row>
    <row r="2222" spans="1:6" x14ac:dyDescent="0.25">
      <c r="A2222" t="s">
        <v>4551</v>
      </c>
      <c r="B2222">
        <v>88106</v>
      </c>
      <c r="D2222" t="s">
        <v>4555</v>
      </c>
      <c r="E2222" t="s">
        <v>210</v>
      </c>
      <c r="F2222" t="s">
        <v>211</v>
      </c>
    </row>
    <row r="2223" spans="1:6" x14ac:dyDescent="0.25">
      <c r="A2223" t="s">
        <v>4553</v>
      </c>
      <c r="B2223">
        <v>88101</v>
      </c>
      <c r="D2223" t="s">
        <v>4556</v>
      </c>
      <c r="E2223" t="s">
        <v>210</v>
      </c>
      <c r="F2223" t="s">
        <v>211</v>
      </c>
    </row>
    <row r="2224" spans="1:6" x14ac:dyDescent="0.25">
      <c r="A2224" t="s">
        <v>4572</v>
      </c>
      <c r="B2224">
        <v>85321</v>
      </c>
      <c r="D2224" t="s">
        <v>4573</v>
      </c>
      <c r="E2224" t="s">
        <v>210</v>
      </c>
      <c r="F2224" t="s">
        <v>211</v>
      </c>
    </row>
    <row r="2225" spans="1:6" x14ac:dyDescent="0.25">
      <c r="A2225" t="s">
        <v>4579</v>
      </c>
      <c r="B2225">
        <v>88376</v>
      </c>
      <c r="D2225" t="s">
        <v>4578</v>
      </c>
      <c r="E2225" t="s">
        <v>458</v>
      </c>
      <c r="F2225" t="s">
        <v>211</v>
      </c>
    </row>
    <row r="2226" spans="1:6" x14ac:dyDescent="0.25">
      <c r="A2226" t="s">
        <v>4580</v>
      </c>
      <c r="B2226">
        <v>88381</v>
      </c>
      <c r="D2226" t="s">
        <v>4581</v>
      </c>
      <c r="E2226" t="s">
        <v>458</v>
      </c>
      <c r="F2226" t="s">
        <v>211</v>
      </c>
    </row>
    <row r="2227" spans="1:6" x14ac:dyDescent="0.25">
      <c r="A2227" t="s">
        <v>4588</v>
      </c>
      <c r="B2227">
        <v>88586</v>
      </c>
      <c r="D2227" t="s">
        <v>4592</v>
      </c>
      <c r="E2227" t="s">
        <v>458</v>
      </c>
      <c r="F2227" t="s">
        <v>211</v>
      </c>
    </row>
    <row r="2228" spans="1:6" x14ac:dyDescent="0.25">
      <c r="A2228" t="s">
        <v>4589</v>
      </c>
      <c r="B2228">
        <v>88596</v>
      </c>
      <c r="D2228" t="s">
        <v>4593</v>
      </c>
      <c r="E2228" t="s">
        <v>458</v>
      </c>
      <c r="F2228" t="s">
        <v>211</v>
      </c>
    </row>
    <row r="2229" spans="1:6" x14ac:dyDescent="0.25">
      <c r="A2229" t="s">
        <v>4590</v>
      </c>
      <c r="B2229">
        <v>88591</v>
      </c>
      <c r="D2229" t="s">
        <v>4594</v>
      </c>
      <c r="E2229" t="s">
        <v>458</v>
      </c>
      <c r="F2229" t="s">
        <v>211</v>
      </c>
    </row>
    <row r="2230" spans="1:6" x14ac:dyDescent="0.25">
      <c r="A2230" t="s">
        <v>4591</v>
      </c>
      <c r="B2230">
        <v>88601</v>
      </c>
      <c r="D2230" t="s">
        <v>4595</v>
      </c>
      <c r="E2230" t="s">
        <v>458</v>
      </c>
      <c r="F2230" t="s">
        <v>211</v>
      </c>
    </row>
    <row r="2231" spans="1:6" x14ac:dyDescent="0.25">
      <c r="A2231" t="s">
        <v>4605</v>
      </c>
      <c r="B2231">
        <v>88606</v>
      </c>
      <c r="D2231" t="s">
        <v>4573</v>
      </c>
      <c r="E2231" t="s">
        <v>210</v>
      </c>
      <c r="F2231" t="s">
        <v>211</v>
      </c>
    </row>
    <row r="2232" spans="1:6" x14ac:dyDescent="0.25">
      <c r="A2232" t="s">
        <v>4607</v>
      </c>
      <c r="B2232">
        <v>89436</v>
      </c>
      <c r="D2232" t="s">
        <v>4618</v>
      </c>
      <c r="E2232" t="s">
        <v>458</v>
      </c>
      <c r="F2232" t="s">
        <v>211</v>
      </c>
    </row>
    <row r="2233" spans="1:6" x14ac:dyDescent="0.25">
      <c r="A2233" t="s">
        <v>4608</v>
      </c>
      <c r="B2233">
        <v>89501</v>
      </c>
      <c r="D2233" t="s">
        <v>4619</v>
      </c>
      <c r="E2233" t="s">
        <v>458</v>
      </c>
      <c r="F2233" t="s">
        <v>211</v>
      </c>
    </row>
    <row r="2234" spans="1:6" x14ac:dyDescent="0.25">
      <c r="A2234" t="s">
        <v>4609</v>
      </c>
      <c r="B2234">
        <v>89506</v>
      </c>
      <c r="D2234" t="s">
        <v>4620</v>
      </c>
      <c r="E2234" t="s">
        <v>458</v>
      </c>
      <c r="F2234" t="s">
        <v>211</v>
      </c>
    </row>
    <row r="2235" spans="1:6" x14ac:dyDescent="0.25">
      <c r="A2235" t="s">
        <v>4610</v>
      </c>
      <c r="B2235">
        <v>89511</v>
      </c>
      <c r="D2235" t="s">
        <v>4621</v>
      </c>
      <c r="E2235" t="s">
        <v>458</v>
      </c>
      <c r="F2235" t="s">
        <v>211</v>
      </c>
    </row>
    <row r="2236" spans="1:6" x14ac:dyDescent="0.25">
      <c r="A2236" t="s">
        <v>4611</v>
      </c>
      <c r="B2236">
        <v>89516</v>
      </c>
      <c r="D2236" t="s">
        <v>4622</v>
      </c>
      <c r="E2236" t="s">
        <v>458</v>
      </c>
      <c r="F2236" t="s">
        <v>211</v>
      </c>
    </row>
    <row r="2237" spans="1:6" x14ac:dyDescent="0.25">
      <c r="A2237" t="s">
        <v>4612</v>
      </c>
      <c r="B2237">
        <v>89521</v>
      </c>
      <c r="D2237" t="s">
        <v>4623</v>
      </c>
      <c r="E2237" t="s">
        <v>458</v>
      </c>
      <c r="F2237" t="s">
        <v>211</v>
      </c>
    </row>
    <row r="2238" spans="1:6" x14ac:dyDescent="0.25">
      <c r="A2238" t="s">
        <v>4613</v>
      </c>
      <c r="B2238">
        <v>89526</v>
      </c>
      <c r="D2238" t="s">
        <v>4624</v>
      </c>
      <c r="E2238" t="s">
        <v>458</v>
      </c>
      <c r="F2238" t="s">
        <v>211</v>
      </c>
    </row>
    <row r="2239" spans="1:6" x14ac:dyDescent="0.25">
      <c r="A2239" t="s">
        <v>4614</v>
      </c>
      <c r="B2239">
        <v>89531</v>
      </c>
      <c r="D2239" t="s">
        <v>4625</v>
      </c>
      <c r="E2239" t="s">
        <v>458</v>
      </c>
      <c r="F2239" t="s">
        <v>211</v>
      </c>
    </row>
    <row r="2240" spans="1:6" x14ac:dyDescent="0.25">
      <c r="A2240" t="s">
        <v>4615</v>
      </c>
      <c r="B2240">
        <v>89536</v>
      </c>
      <c r="D2240" t="s">
        <v>4626</v>
      </c>
      <c r="E2240" t="s">
        <v>458</v>
      </c>
      <c r="F2240" t="s">
        <v>211</v>
      </c>
    </row>
    <row r="2241" spans="1:6" x14ac:dyDescent="0.25">
      <c r="A2241" t="s">
        <v>4616</v>
      </c>
      <c r="B2241">
        <v>89541</v>
      </c>
      <c r="D2241" t="s">
        <v>4627</v>
      </c>
      <c r="E2241" t="s">
        <v>458</v>
      </c>
      <c r="F2241" t="s">
        <v>211</v>
      </c>
    </row>
    <row r="2242" spans="1:6" x14ac:dyDescent="0.25">
      <c r="A2242" t="s">
        <v>4617</v>
      </c>
      <c r="B2242">
        <v>89546</v>
      </c>
      <c r="D2242" t="s">
        <v>4628</v>
      </c>
      <c r="E2242" t="s">
        <v>458</v>
      </c>
      <c r="F2242" t="s">
        <v>211</v>
      </c>
    </row>
    <row r="2243" spans="1:6" x14ac:dyDescent="0.25">
      <c r="A2243" t="s">
        <v>4629</v>
      </c>
      <c r="B2243">
        <v>89551</v>
      </c>
      <c r="D2243" t="s">
        <v>4630</v>
      </c>
      <c r="E2243" t="s">
        <v>210</v>
      </c>
      <c r="F2243" t="s">
        <v>211</v>
      </c>
    </row>
    <row r="2244" spans="1:6" x14ac:dyDescent="0.25">
      <c r="A2244" t="s">
        <v>4631</v>
      </c>
      <c r="B2244">
        <v>89561</v>
      </c>
      <c r="D2244" t="s">
        <v>4632</v>
      </c>
      <c r="E2244" t="s">
        <v>210</v>
      </c>
      <c r="F2244" t="s">
        <v>211</v>
      </c>
    </row>
    <row r="2245" spans="1:6" x14ac:dyDescent="0.25">
      <c r="A2245" t="s">
        <v>4654</v>
      </c>
      <c r="B2245">
        <v>89686</v>
      </c>
      <c r="D2245" t="s">
        <v>4661</v>
      </c>
      <c r="E2245" t="s">
        <v>458</v>
      </c>
      <c r="F2245" t="s">
        <v>211</v>
      </c>
    </row>
    <row r="2246" spans="1:6" x14ac:dyDescent="0.25">
      <c r="A2246" t="s">
        <v>4655</v>
      </c>
      <c r="B2246">
        <v>89691</v>
      </c>
      <c r="D2246" t="s">
        <v>4662</v>
      </c>
      <c r="E2246" t="s">
        <v>458</v>
      </c>
      <c r="F2246" t="s">
        <v>211</v>
      </c>
    </row>
    <row r="2247" spans="1:6" x14ac:dyDescent="0.25">
      <c r="A2247" t="s">
        <v>4656</v>
      </c>
      <c r="B2247">
        <v>89696</v>
      </c>
      <c r="D2247" t="s">
        <v>4660</v>
      </c>
      <c r="E2247" t="s">
        <v>458</v>
      </c>
      <c r="F2247" t="s">
        <v>211</v>
      </c>
    </row>
    <row r="2248" spans="1:6" x14ac:dyDescent="0.25">
      <c r="A2248" t="s">
        <v>4657</v>
      </c>
      <c r="B2248">
        <v>89701</v>
      </c>
      <c r="D2248" t="s">
        <v>4663</v>
      </c>
      <c r="E2248" t="s">
        <v>458</v>
      </c>
      <c r="F2248" t="s">
        <v>211</v>
      </c>
    </row>
    <row r="2249" spans="1:6" x14ac:dyDescent="0.25">
      <c r="A2249" t="s">
        <v>4658</v>
      </c>
      <c r="B2249">
        <v>89706</v>
      </c>
      <c r="D2249" t="s">
        <v>4664</v>
      </c>
      <c r="E2249" t="s">
        <v>458</v>
      </c>
      <c r="F2249" t="s">
        <v>211</v>
      </c>
    </row>
    <row r="2250" spans="1:6" x14ac:dyDescent="0.25">
      <c r="A2250" t="s">
        <v>4659</v>
      </c>
      <c r="B2250">
        <v>89711</v>
      </c>
      <c r="D2250" t="s">
        <v>4665</v>
      </c>
      <c r="E2250" t="s">
        <v>458</v>
      </c>
      <c r="F2250" t="s">
        <v>211</v>
      </c>
    </row>
    <row r="2251" spans="1:6" x14ac:dyDescent="0.25">
      <c r="A2251" t="s">
        <v>4650</v>
      </c>
      <c r="B2251">
        <v>89661</v>
      </c>
      <c r="D2251" t="s">
        <v>4666</v>
      </c>
      <c r="E2251" t="s">
        <v>458</v>
      </c>
      <c r="F2251" t="s">
        <v>211</v>
      </c>
    </row>
    <row r="2252" spans="1:6" x14ac:dyDescent="0.25">
      <c r="A2252" t="s">
        <v>4651</v>
      </c>
      <c r="B2252">
        <v>89671</v>
      </c>
      <c r="D2252" t="s">
        <v>4667</v>
      </c>
      <c r="E2252" t="s">
        <v>458</v>
      </c>
      <c r="F2252" t="s">
        <v>211</v>
      </c>
    </row>
    <row r="2253" spans="1:6" x14ac:dyDescent="0.25">
      <c r="A2253" t="s">
        <v>4653</v>
      </c>
      <c r="B2253">
        <v>89676</v>
      </c>
      <c r="D2253" t="s">
        <v>4668</v>
      </c>
      <c r="E2253" t="s">
        <v>458</v>
      </c>
      <c r="F2253" t="s">
        <v>211</v>
      </c>
    </row>
    <row r="2254" spans="1:6" x14ac:dyDescent="0.25">
      <c r="A2254" t="s">
        <v>4652</v>
      </c>
      <c r="B2254">
        <v>89681</v>
      </c>
      <c r="D2254" t="s">
        <v>4669</v>
      </c>
      <c r="E2254" t="s">
        <v>458</v>
      </c>
      <c r="F2254" t="s">
        <v>211</v>
      </c>
    </row>
    <row r="2255" spans="1:6" x14ac:dyDescent="0.25">
      <c r="A2255" t="s">
        <v>4670</v>
      </c>
      <c r="B2255">
        <v>89941</v>
      </c>
      <c r="D2255" t="s">
        <v>4672</v>
      </c>
      <c r="E2255" t="s">
        <v>458</v>
      </c>
      <c r="F2255" t="s">
        <v>211</v>
      </c>
    </row>
    <row r="2256" spans="1:6" x14ac:dyDescent="0.25">
      <c r="A2256" t="s">
        <v>4671</v>
      </c>
      <c r="B2256">
        <v>89936</v>
      </c>
      <c r="D2256" t="s">
        <v>4673</v>
      </c>
      <c r="E2256" t="s">
        <v>458</v>
      </c>
      <c r="F2256" t="s">
        <v>211</v>
      </c>
    </row>
    <row r="2257" spans="1:6" x14ac:dyDescent="0.25">
      <c r="A2257" t="s">
        <v>4674</v>
      </c>
      <c r="B2257">
        <v>89871</v>
      </c>
      <c r="D2257" t="s">
        <v>4675</v>
      </c>
      <c r="E2257" t="s">
        <v>210</v>
      </c>
      <c r="F2257" t="s">
        <v>211</v>
      </c>
    </row>
    <row r="2258" spans="1:6" x14ac:dyDescent="0.25">
      <c r="A2258" t="s">
        <v>4676</v>
      </c>
      <c r="B2258">
        <v>89866</v>
      </c>
      <c r="D2258" t="s">
        <v>4677</v>
      </c>
      <c r="E2258" t="s">
        <v>210</v>
      </c>
      <c r="F2258" t="s">
        <v>211</v>
      </c>
    </row>
    <row r="2259" spans="1:6" x14ac:dyDescent="0.25">
      <c r="A2259" t="s">
        <v>4678</v>
      </c>
      <c r="B2259">
        <v>89861</v>
      </c>
      <c r="D2259" t="s">
        <v>4679</v>
      </c>
      <c r="E2259" t="s">
        <v>210</v>
      </c>
      <c r="F2259" t="s">
        <v>211</v>
      </c>
    </row>
    <row r="2260" spans="1:6" x14ac:dyDescent="0.25">
      <c r="A2260" t="s">
        <v>4689</v>
      </c>
      <c r="B2260">
        <v>91106</v>
      </c>
      <c r="D2260" t="s">
        <v>4690</v>
      </c>
      <c r="E2260" t="s">
        <v>210</v>
      </c>
      <c r="F2260" t="s">
        <v>211</v>
      </c>
    </row>
    <row r="2261" spans="1:6" x14ac:dyDescent="0.25">
      <c r="A2261" t="s">
        <v>4691</v>
      </c>
      <c r="B2261">
        <v>91111</v>
      </c>
      <c r="D2261" t="s">
        <v>4692</v>
      </c>
      <c r="E2261" t="s">
        <v>210</v>
      </c>
      <c r="F2261" t="s">
        <v>211</v>
      </c>
    </row>
    <row r="2262" spans="1:6" x14ac:dyDescent="0.25">
      <c r="A2262" t="s">
        <v>4697</v>
      </c>
      <c r="B2262">
        <v>92036</v>
      </c>
      <c r="D2262" t="s">
        <v>4704</v>
      </c>
      <c r="E2262" t="s">
        <v>210</v>
      </c>
      <c r="F2262" t="s">
        <v>211</v>
      </c>
    </row>
    <row r="2263" spans="1:6" x14ac:dyDescent="0.25">
      <c r="A2263" t="s">
        <v>4698</v>
      </c>
      <c r="B2263">
        <v>92046</v>
      </c>
      <c r="D2263" t="s">
        <v>4705</v>
      </c>
      <c r="E2263" t="s">
        <v>210</v>
      </c>
      <c r="F2263" t="s">
        <v>211</v>
      </c>
    </row>
    <row r="2264" spans="1:6" x14ac:dyDescent="0.25">
      <c r="A2264" t="s">
        <v>4699</v>
      </c>
      <c r="B2264">
        <v>92041</v>
      </c>
      <c r="D2264" t="s">
        <v>4706</v>
      </c>
      <c r="E2264" t="s">
        <v>210</v>
      </c>
      <c r="F2264" t="s">
        <v>211</v>
      </c>
    </row>
    <row r="2265" spans="1:6" x14ac:dyDescent="0.25">
      <c r="A2265" t="s">
        <v>4700</v>
      </c>
      <c r="B2265">
        <v>92026</v>
      </c>
      <c r="D2265" t="s">
        <v>4702</v>
      </c>
      <c r="E2265" t="s">
        <v>458</v>
      </c>
      <c r="F2265" t="s">
        <v>211</v>
      </c>
    </row>
    <row r="2266" spans="1:6" x14ac:dyDescent="0.25">
      <c r="A2266" t="s">
        <v>4701</v>
      </c>
      <c r="B2266">
        <v>92031</v>
      </c>
      <c r="D2266" t="s">
        <v>4703</v>
      </c>
      <c r="E2266" t="s">
        <v>458</v>
      </c>
      <c r="F2266" t="s">
        <v>211</v>
      </c>
    </row>
  </sheetData>
  <sheetProtection algorithmName="SHA-512" hashValue="M48fkCkIu4dqBAHqRLhfkthL4a4UbjTPgOLYHeUDQTeGKiEZHnU8zvPAc2yknMSKTybP9BisqvHMokvvmRzKNg==" saltValue="5l+KcOqFltUwjt1EXYl/8Q==" spinCount="100000" sheet="1" objects="1" scenarios="1"/>
  <pageMargins left="0.7" right="0.7" top="0.75" bottom="0.75" header="0.3" footer="0.3"/>
  <pageSetup paperSize="9"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E3AD7-3D65-468B-9163-0BC2BE7E2F14}">
  <sheetPr codeName="Sheet6"/>
  <dimension ref="A1:C39"/>
  <sheetViews>
    <sheetView zoomScale="85" zoomScaleNormal="85" workbookViewId="0">
      <selection activeCell="B44" sqref="B44"/>
    </sheetView>
  </sheetViews>
  <sheetFormatPr defaultRowHeight="15" x14ac:dyDescent="0.25"/>
  <cols>
    <col min="1" max="1" width="12.42578125" bestFit="1" customWidth="1"/>
    <col min="2" max="2" width="137.28515625" customWidth="1"/>
    <col min="3" max="3" width="12.7109375" customWidth="1"/>
  </cols>
  <sheetData>
    <row r="1" spans="1:3" x14ac:dyDescent="0.25">
      <c r="A1" s="1" t="s">
        <v>4416</v>
      </c>
      <c r="B1" s="1" t="s">
        <v>4417</v>
      </c>
      <c r="C1" s="1" t="s">
        <v>4516</v>
      </c>
    </row>
    <row r="2" spans="1:3" x14ac:dyDescent="0.25">
      <c r="A2" s="1" t="s">
        <v>4413</v>
      </c>
    </row>
    <row r="3" spans="1:3" x14ac:dyDescent="0.25">
      <c r="A3" s="42">
        <v>44302</v>
      </c>
      <c r="B3" t="s">
        <v>4414</v>
      </c>
      <c r="C3" t="s">
        <v>4415</v>
      </c>
    </row>
    <row r="4" spans="1:3" x14ac:dyDescent="0.25">
      <c r="A4" s="42">
        <v>44302</v>
      </c>
      <c r="B4" t="s">
        <v>4419</v>
      </c>
    </row>
    <row r="5" spans="1:3" x14ac:dyDescent="0.25">
      <c r="A5" s="42">
        <v>44307</v>
      </c>
      <c r="B5" t="s">
        <v>4421</v>
      </c>
    </row>
    <row r="6" spans="1:3" x14ac:dyDescent="0.25">
      <c r="A6" s="42"/>
    </row>
    <row r="7" spans="1:3" x14ac:dyDescent="0.25">
      <c r="A7" s="1" t="s">
        <v>4561</v>
      </c>
    </row>
    <row r="8" spans="1:3" x14ac:dyDescent="0.25">
      <c r="A8" s="42"/>
      <c r="B8" t="s">
        <v>4575</v>
      </c>
      <c r="C8" t="s">
        <v>4415</v>
      </c>
    </row>
    <row r="9" spans="1:3" x14ac:dyDescent="0.25">
      <c r="A9" s="42"/>
    </row>
    <row r="10" spans="1:3" x14ac:dyDescent="0.25">
      <c r="A10" s="1" t="s">
        <v>4574</v>
      </c>
      <c r="B10" s="52" t="s">
        <v>4597</v>
      </c>
    </row>
    <row r="11" spans="1:3" x14ac:dyDescent="0.25">
      <c r="A11" s="42"/>
      <c r="B11" t="s">
        <v>4514</v>
      </c>
      <c r="C11" t="s">
        <v>4415</v>
      </c>
    </row>
    <row r="12" spans="1:3" x14ac:dyDescent="0.25">
      <c r="B12" s="45" t="s">
        <v>4559</v>
      </c>
    </row>
    <row r="13" spans="1:3" x14ac:dyDescent="0.25">
      <c r="B13" t="s">
        <v>4515</v>
      </c>
    </row>
    <row r="14" spans="1:3" x14ac:dyDescent="0.25">
      <c r="B14" t="s">
        <v>4560</v>
      </c>
    </row>
    <row r="15" spans="1:3" x14ac:dyDescent="0.25">
      <c r="B15" t="s">
        <v>4582</v>
      </c>
    </row>
    <row r="16" spans="1:3" x14ac:dyDescent="0.25">
      <c r="B16" t="s">
        <v>4576</v>
      </c>
    </row>
    <row r="18" spans="1:3" x14ac:dyDescent="0.25">
      <c r="A18" s="1" t="s">
        <v>4577</v>
      </c>
      <c r="B18" s="52" t="s">
        <v>4584</v>
      </c>
      <c r="C18" t="s">
        <v>4415</v>
      </c>
    </row>
    <row r="19" spans="1:3" x14ac:dyDescent="0.25">
      <c r="A19" s="42"/>
      <c r="B19" t="s">
        <v>4583</v>
      </c>
    </row>
    <row r="20" spans="1:3" x14ac:dyDescent="0.25">
      <c r="B20" t="s">
        <v>4587</v>
      </c>
    </row>
    <row r="21" spans="1:3" x14ac:dyDescent="0.25">
      <c r="B21" t="s">
        <v>4596</v>
      </c>
    </row>
    <row r="22" spans="1:3" x14ac:dyDescent="0.25">
      <c r="B22" t="s">
        <v>4601</v>
      </c>
    </row>
    <row r="24" spans="1:3" x14ac:dyDescent="0.25">
      <c r="A24" s="1" t="s">
        <v>4577</v>
      </c>
      <c r="B24" s="52" t="s">
        <v>4602</v>
      </c>
      <c r="C24" t="s">
        <v>4415</v>
      </c>
    </row>
    <row r="25" spans="1:3" x14ac:dyDescent="0.25">
      <c r="B25" t="s">
        <v>4603</v>
      </c>
    </row>
    <row r="27" spans="1:3" x14ac:dyDescent="0.25">
      <c r="A27" s="1" t="s">
        <v>4645</v>
      </c>
      <c r="B27" s="52" t="s">
        <v>4648</v>
      </c>
      <c r="C27" t="s">
        <v>4415</v>
      </c>
    </row>
    <row r="28" spans="1:3" x14ac:dyDescent="0.25">
      <c r="B28" t="s">
        <v>4646</v>
      </c>
    </row>
    <row r="29" spans="1:3" x14ac:dyDescent="0.25">
      <c r="B29" t="s">
        <v>4647</v>
      </c>
    </row>
    <row r="31" spans="1:3" x14ac:dyDescent="0.25">
      <c r="A31" s="1" t="s">
        <v>4649</v>
      </c>
      <c r="B31" s="52" t="s">
        <v>4695</v>
      </c>
      <c r="C31" t="s">
        <v>4415</v>
      </c>
    </row>
    <row r="32" spans="1:3" x14ac:dyDescent="0.25">
      <c r="B32" t="s">
        <v>4686</v>
      </c>
    </row>
    <row r="33" spans="1:3" x14ac:dyDescent="0.25">
      <c r="B33" t="s">
        <v>4687</v>
      </c>
    </row>
    <row r="34" spans="1:3" x14ac:dyDescent="0.25">
      <c r="B34" t="s">
        <v>4688</v>
      </c>
    </row>
    <row r="36" spans="1:3" x14ac:dyDescent="0.25">
      <c r="A36" s="1" t="s">
        <v>4696</v>
      </c>
      <c r="B36" s="53" t="s">
        <v>4725</v>
      </c>
      <c r="C36" t="s">
        <v>4415</v>
      </c>
    </row>
    <row r="37" spans="1:3" x14ac:dyDescent="0.25">
      <c r="B37" s="54" t="s">
        <v>4723</v>
      </c>
    </row>
    <row r="38" spans="1:3" x14ac:dyDescent="0.25">
      <c r="B38" s="54" t="s">
        <v>4722</v>
      </c>
    </row>
    <row r="39" spans="1:3" x14ac:dyDescent="0.25">
      <c r="B39" s="54" t="s">
        <v>4724</v>
      </c>
    </row>
  </sheetData>
  <sheetProtection algorithmName="SHA-512" hashValue="ZPdtnCWA7txDVW1WMmTNOTuo6D7TYkDrx+XHni9Uj3vTQNIEtsTXCO2F1riUKyhliSyjv5KJky2ITGALFBlfPg==" saltValue="AG87w0b7v1NMJ29URIQPUg==" spinCount="100000" sheet="1" objects="1" scenarios="1"/>
  <pageMargins left="0.7" right="0.7" top="0.75" bottom="0.75" header="0.3" footer="0.3"/>
  <pageSetup paperSize="9"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7BDC4557F5CC4DABEFC3F1331F14FD" ma:contentTypeVersion="13" ma:contentTypeDescription="Create a new document." ma:contentTypeScope="" ma:versionID="a45c4027663ee50a0f1a960f55fdc196">
  <xsd:schema xmlns:xsd="http://www.w3.org/2001/XMLSchema" xmlns:xs="http://www.w3.org/2001/XMLSchema" xmlns:p="http://schemas.microsoft.com/office/2006/metadata/properties" xmlns:ns3="3ca6a51b-0499-4352-acad-b021c527942e" xmlns:ns4="6047f613-4152-480a-85f7-219794713924" targetNamespace="http://schemas.microsoft.com/office/2006/metadata/properties" ma:root="true" ma:fieldsID="02bc7c88cfe26acfa26bc04d2ee21077" ns3:_="" ns4:_="">
    <xsd:import namespace="3ca6a51b-0499-4352-acad-b021c527942e"/>
    <xsd:import namespace="6047f613-4152-480a-85f7-21979471392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a6a51b-0499-4352-acad-b021c52794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47f613-4152-480a-85f7-21979471392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72D65-87F9-4297-B14A-0AB9DB8F3527}">
  <ds:schemaRefs>
    <ds:schemaRef ds:uri="http://purl.org/dc/elements/1.1/"/>
    <ds:schemaRef ds:uri="http://schemas.microsoft.com/office/2006/metadata/properties"/>
    <ds:schemaRef ds:uri="3ca6a51b-0499-4352-acad-b021c527942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047f613-4152-480a-85f7-21979471392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138AC41-C038-47DC-99D4-C213EC1125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a6a51b-0499-4352-acad-b021c527942e"/>
    <ds:schemaRef ds:uri="6047f613-4152-480a-85f7-2197947139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0F0B79-E2F2-427E-9F0B-E40D9D50C0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420</vt:i4>
      </vt:variant>
    </vt:vector>
  </HeadingPairs>
  <TitlesOfParts>
    <vt:vector size="426" baseType="lpstr">
      <vt:lpstr>Selector</vt:lpstr>
      <vt:lpstr>dependent-lists</vt:lpstr>
      <vt:lpstr>cameras</vt:lpstr>
      <vt:lpstr>accessories</vt:lpstr>
      <vt:lpstr>product_IDs</vt:lpstr>
      <vt:lpstr>changelog</vt:lpstr>
      <vt:lpstr>_select_mount_type</vt:lpstr>
      <vt:lpstr>_select_sku</vt:lpstr>
      <vt:lpstr>anpr_cameras</vt:lpstr>
      <vt:lpstr>CBCM170</vt:lpstr>
      <vt:lpstr>CCB_190</vt:lpstr>
      <vt:lpstr>covert_camera</vt:lpstr>
      <vt:lpstr>DR_RWM_AD</vt:lpstr>
      <vt:lpstr>empty</vt:lpstr>
      <vt:lpstr>fisheye_camera</vt:lpstr>
      <vt:lpstr>hdtvi_ptz_surface_flush_cameras</vt:lpstr>
      <vt:lpstr>hdtvi_vf_dome_cameras</vt:lpstr>
      <vt:lpstr>ip_box_cameras</vt:lpstr>
      <vt:lpstr>ip_ptz_cameras</vt:lpstr>
      <vt:lpstr>ip_ptz_cameras_flush</vt:lpstr>
      <vt:lpstr>ip_ptz_cameras_surface</vt:lpstr>
      <vt:lpstr>m_series_fc_ip_fixed_dome_cameras</vt:lpstr>
      <vt:lpstr>m_series_fc_ip_fixed_wedge_cameras</vt:lpstr>
      <vt:lpstr>m_series_fc_ip_minibullet_cameras</vt:lpstr>
      <vt:lpstr>m_series_fc_ip_vf_domes</vt:lpstr>
      <vt:lpstr>m_series_ip_minibullet_cameras_black</vt:lpstr>
      <vt:lpstr>m_series_ip_ptz_cameras</vt:lpstr>
      <vt:lpstr>m_series_ip_vf_bullet_cameras_black</vt:lpstr>
      <vt:lpstr>multi_imager_cameras</vt:lpstr>
      <vt:lpstr>p_series_ip_ptz_cameras</vt:lpstr>
      <vt:lpstr>people_counting_cameras</vt:lpstr>
      <vt:lpstr>s3_fixed_wedge_cameras</vt:lpstr>
      <vt:lpstr>s3_s4_indoor_domes</vt:lpstr>
      <vt:lpstr>s3_s5_s6_fixed_bullet_cameras</vt:lpstr>
      <vt:lpstr>s3_s5_s6_fixed_dome_cameras</vt:lpstr>
      <vt:lpstr>s3_s5_s6_fixed_dome_cameras_white</vt:lpstr>
      <vt:lpstr>s3_s5_s6_fixed_turret_cameras</vt:lpstr>
      <vt:lpstr>s3_s5_s6_fixed_turret_cameras_black</vt:lpstr>
      <vt:lpstr>s3_s5_s6_fixed_turret_cameras_white</vt:lpstr>
      <vt:lpstr>s3_s5_s6_vf_turret_cameras</vt:lpstr>
      <vt:lpstr>s3_s5_s6_vf_turret_cameras_white</vt:lpstr>
      <vt:lpstr>s3_s5_s6_vf_turret_h_cameras</vt:lpstr>
      <vt:lpstr>s3_s5_s6_vf_turret_h_cameras_white</vt:lpstr>
      <vt:lpstr>s3_vf_bullet_cameras</vt:lpstr>
      <vt:lpstr>s4_bullet_cameras</vt:lpstr>
      <vt:lpstr>s4_outdoor_domes</vt:lpstr>
      <vt:lpstr>s6_fixed_wedge_cameras</vt:lpstr>
      <vt:lpstr>s6_fixed_wedge_cameras_black</vt:lpstr>
      <vt:lpstr>s6_fixed_wedge_cameras_white</vt:lpstr>
      <vt:lpstr>s6_s7_bullet_cameras</vt:lpstr>
      <vt:lpstr>s6_vf_bullet_h_cameras</vt:lpstr>
      <vt:lpstr>s6_vf_domes</vt:lpstr>
      <vt:lpstr>s6_vf_h_domes</vt:lpstr>
      <vt:lpstr>s6_vf_h_domes_white</vt:lpstr>
      <vt:lpstr>s7_indoor_domes</vt:lpstr>
      <vt:lpstr>s7_outdoor_domes</vt:lpstr>
      <vt:lpstr>SKUs</vt:lpstr>
      <vt:lpstr>ss_bullet_cameras</vt:lpstr>
      <vt:lpstr>ss_dome_cameras</vt:lpstr>
      <vt:lpstr>ss_ip_ptz_cameras</vt:lpstr>
      <vt:lpstr>thermal_cameras</vt:lpstr>
      <vt:lpstr>TVA_1101</vt:lpstr>
      <vt:lpstr>TVB_2G_AD</vt:lpstr>
      <vt:lpstr>TVB_5301</vt:lpstr>
      <vt:lpstr>TVB_5302</vt:lpstr>
      <vt:lpstr>TVB_5303</vt:lpstr>
      <vt:lpstr>TVB_5304</vt:lpstr>
      <vt:lpstr>TVB_5305</vt:lpstr>
      <vt:lpstr>TVB_5306</vt:lpstr>
      <vt:lpstr>TVB_5401</vt:lpstr>
      <vt:lpstr>TVB_5402</vt:lpstr>
      <vt:lpstr>TVB_5403</vt:lpstr>
      <vt:lpstr>TVB_5404</vt:lpstr>
      <vt:lpstr>TVB_5405</vt:lpstr>
      <vt:lpstr>TVB_5412</vt:lpstr>
      <vt:lpstr>TVB_5413</vt:lpstr>
      <vt:lpstr>TVB_5501</vt:lpstr>
      <vt:lpstr>TVB_5502</vt:lpstr>
      <vt:lpstr>TVB_5503</vt:lpstr>
      <vt:lpstr>TVB_5601</vt:lpstr>
      <vt:lpstr>TVB_5602</vt:lpstr>
      <vt:lpstr>TVB_5603</vt:lpstr>
      <vt:lpstr>TVB_5604</vt:lpstr>
      <vt:lpstr>TVB_5604H</vt:lpstr>
      <vt:lpstr>TVB_5605</vt:lpstr>
      <vt:lpstr>TVB_5605H</vt:lpstr>
      <vt:lpstr>TVB_5606</vt:lpstr>
      <vt:lpstr>TVB_5606H</vt:lpstr>
      <vt:lpstr>TVB_5701</vt:lpstr>
      <vt:lpstr>TVB_5702</vt:lpstr>
      <vt:lpstr>TVB_5706</vt:lpstr>
      <vt:lpstr>TVB_5707</vt:lpstr>
      <vt:lpstr>TVB_5711</vt:lpstr>
      <vt:lpstr>TVB_5712</vt:lpstr>
      <vt:lpstr>TVB_5713</vt:lpstr>
      <vt:lpstr>TVB_5714</vt:lpstr>
      <vt:lpstr>TVB_5715</vt:lpstr>
      <vt:lpstr>TVB_5716</vt:lpstr>
      <vt:lpstr>TVB_5717</vt:lpstr>
      <vt:lpstr>TVB_5801</vt:lpstr>
      <vt:lpstr>TVB_5802</vt:lpstr>
      <vt:lpstr>TVB_6101</vt:lpstr>
      <vt:lpstr>TVB_6102</vt:lpstr>
      <vt:lpstr>TVB_6103</vt:lpstr>
      <vt:lpstr>TVB_6104</vt:lpstr>
      <vt:lpstr>TVB_6105</vt:lpstr>
      <vt:lpstr>TVB_6106</vt:lpstr>
      <vt:lpstr>TVB_6107</vt:lpstr>
      <vt:lpstr>TVB_BB1</vt:lpstr>
      <vt:lpstr>TVB_BB1_B</vt:lpstr>
      <vt:lpstr>TVB_BB2</vt:lpstr>
      <vt:lpstr>TVB_BB3</vt:lpstr>
      <vt:lpstr>TVB_CM</vt:lpstr>
      <vt:lpstr>TVB_PM</vt:lpstr>
      <vt:lpstr>TVB_WBS</vt:lpstr>
      <vt:lpstr>TVC_5401</vt:lpstr>
      <vt:lpstr>TVC_5402</vt:lpstr>
      <vt:lpstr>TVC_5403</vt:lpstr>
      <vt:lpstr>TVC_5711</vt:lpstr>
      <vt:lpstr>TVC_5712</vt:lpstr>
      <vt:lpstr>TVC_5713</vt:lpstr>
      <vt:lpstr>TVC_5714</vt:lpstr>
      <vt:lpstr>TVC_C200</vt:lpstr>
      <vt:lpstr>TVC_OH2_H</vt:lpstr>
      <vt:lpstr>TVC_OH3_HT</vt:lpstr>
      <vt:lpstr>TVD_5301</vt:lpstr>
      <vt:lpstr>TVD_5302</vt:lpstr>
      <vt:lpstr>TVD_5303</vt:lpstr>
      <vt:lpstr>TVD_5304</vt:lpstr>
      <vt:lpstr>TVD_5305</vt:lpstr>
      <vt:lpstr>TVD_5306</vt:lpstr>
      <vt:lpstr>TVD_5401</vt:lpstr>
      <vt:lpstr>TVD_5402</vt:lpstr>
      <vt:lpstr>TVD_5403</vt:lpstr>
      <vt:lpstr>TVD_5404</vt:lpstr>
      <vt:lpstr>TVD_5405</vt:lpstr>
      <vt:lpstr>TVD_5406</vt:lpstr>
      <vt:lpstr>TVD_5407</vt:lpstr>
      <vt:lpstr>TVD_5408</vt:lpstr>
      <vt:lpstr>TVD_5501</vt:lpstr>
      <vt:lpstr>TVD_5502</vt:lpstr>
      <vt:lpstr>TVD_5503</vt:lpstr>
      <vt:lpstr>TVD_5601</vt:lpstr>
      <vt:lpstr>TVD_5602</vt:lpstr>
      <vt:lpstr>TVD_5603</vt:lpstr>
      <vt:lpstr>TVD_5604</vt:lpstr>
      <vt:lpstr>TVD_5604H</vt:lpstr>
      <vt:lpstr>TVD_5605</vt:lpstr>
      <vt:lpstr>TVD_5605H</vt:lpstr>
      <vt:lpstr>TVD_5606</vt:lpstr>
      <vt:lpstr>TVD_5606H</vt:lpstr>
      <vt:lpstr>TVD_5711</vt:lpstr>
      <vt:lpstr>TVD_5712</vt:lpstr>
      <vt:lpstr>TVD_5713</vt:lpstr>
      <vt:lpstr>TVD_5714</vt:lpstr>
      <vt:lpstr>TVD_5715</vt:lpstr>
      <vt:lpstr>TVD_5716</vt:lpstr>
      <vt:lpstr>TVD_5717</vt:lpstr>
      <vt:lpstr>TVD_5718</vt:lpstr>
      <vt:lpstr>TVD_5719</vt:lpstr>
      <vt:lpstr>TVD_5720</vt:lpstr>
      <vt:lpstr>TVD_5721</vt:lpstr>
      <vt:lpstr>TVD_5801</vt:lpstr>
      <vt:lpstr>TVD_6101</vt:lpstr>
      <vt:lpstr>TVD_6102</vt:lpstr>
      <vt:lpstr>TVD_6103</vt:lpstr>
      <vt:lpstr>TVD_6104</vt:lpstr>
      <vt:lpstr>TVD_6105</vt:lpstr>
      <vt:lpstr>TVD_BB1</vt:lpstr>
      <vt:lpstr>TVD_BB1_W</vt:lpstr>
      <vt:lpstr>TVD_BB3</vt:lpstr>
      <vt:lpstr>TVD_BB3A</vt:lpstr>
      <vt:lpstr>TVD_BB3A_B</vt:lpstr>
      <vt:lpstr>TVD_BB4</vt:lpstr>
      <vt:lpstr>TVD_BB4_W</vt:lpstr>
      <vt:lpstr>TVD_BB5</vt:lpstr>
      <vt:lpstr>TVD_BS_1C</vt:lpstr>
      <vt:lpstr>TVD_BS_1S</vt:lpstr>
      <vt:lpstr>TVD_BS_2C</vt:lpstr>
      <vt:lpstr>TVD_BS_2S</vt:lpstr>
      <vt:lpstr>TVD_BS_3C</vt:lpstr>
      <vt:lpstr>TVD_BS_3S</vt:lpstr>
      <vt:lpstr>TVD_BS_5C</vt:lpstr>
      <vt:lpstr>TVD_BS_5S</vt:lpstr>
      <vt:lpstr>TVD_CB10</vt:lpstr>
      <vt:lpstr>TVD_CB11</vt:lpstr>
      <vt:lpstr>TVD_CB2</vt:lpstr>
      <vt:lpstr>TVD_CB3</vt:lpstr>
      <vt:lpstr>TVD_CB3_W</vt:lpstr>
      <vt:lpstr>TVD_CB3A</vt:lpstr>
      <vt:lpstr>TVD_CB3A_W</vt:lpstr>
      <vt:lpstr>TVD_CB3B_W</vt:lpstr>
      <vt:lpstr>TVD_CB5A</vt:lpstr>
      <vt:lpstr>TVD_CB6</vt:lpstr>
      <vt:lpstr>TVD_CB7</vt:lpstr>
      <vt:lpstr>TVD_CB7_W</vt:lpstr>
      <vt:lpstr>TVD_CB8</vt:lpstr>
      <vt:lpstr>TVD_CB9</vt:lpstr>
      <vt:lpstr>TVD_CB9_W</vt:lpstr>
      <vt:lpstr>TVD_CBW</vt:lpstr>
      <vt:lpstr>TVD_CBW_CB_B</vt:lpstr>
      <vt:lpstr>TVD_CBW_W</vt:lpstr>
      <vt:lpstr>TVD_LWB_1</vt:lpstr>
      <vt:lpstr>TVD_LWB_2</vt:lpstr>
      <vt:lpstr>TVD_LWB_AD</vt:lpstr>
      <vt:lpstr>TVD_LWB_S</vt:lpstr>
      <vt:lpstr>TVD_M_CMA</vt:lpstr>
      <vt:lpstr>TVD_M_CMA_SS_B</vt:lpstr>
      <vt:lpstr>TVD_M_OWM</vt:lpstr>
      <vt:lpstr>TVD_M_PMA</vt:lpstr>
      <vt:lpstr>TVD_M_PMA_SS</vt:lpstr>
      <vt:lpstr>TVD_M_PMA_SS_B</vt:lpstr>
      <vt:lpstr>TVD_M2_FM</vt:lpstr>
      <vt:lpstr>TVD_M2_PNDT</vt:lpstr>
      <vt:lpstr>TVD_M2_WEBM</vt:lpstr>
      <vt:lpstr>TVD_M2_WM</vt:lpstr>
      <vt:lpstr>TVD_PPB</vt:lpstr>
      <vt:lpstr>TVD_PPB_W</vt:lpstr>
      <vt:lpstr>TVD_SNB</vt:lpstr>
      <vt:lpstr>TVD_SNB_BB</vt:lpstr>
      <vt:lpstr>TVD_VFM</vt:lpstr>
      <vt:lpstr>TVD_VFM2</vt:lpstr>
      <vt:lpstr>TVD_VFM3</vt:lpstr>
      <vt:lpstr>TVD_VFM3_W</vt:lpstr>
      <vt:lpstr>TVD_WBS</vt:lpstr>
      <vt:lpstr>TVF_1101</vt:lpstr>
      <vt:lpstr>TVF_1102</vt:lpstr>
      <vt:lpstr>TVF_1103</vt:lpstr>
      <vt:lpstr>TVF_1104</vt:lpstr>
      <vt:lpstr>TVF_1105</vt:lpstr>
      <vt:lpstr>TVF_1106</vt:lpstr>
      <vt:lpstr>TVF_1107</vt:lpstr>
      <vt:lpstr>TVF_1108</vt:lpstr>
      <vt:lpstr>TVF_5201</vt:lpstr>
      <vt:lpstr>TVF_5202</vt:lpstr>
      <vt:lpstr>TVF_5203</vt:lpstr>
      <vt:lpstr>TVF_5204</vt:lpstr>
      <vt:lpstr>TVF_BBM</vt:lpstr>
      <vt:lpstr>TVF_CBM</vt:lpstr>
      <vt:lpstr>TVF_WBM</vt:lpstr>
      <vt:lpstr>TVFC_M01_0401_BUL_G</vt:lpstr>
      <vt:lpstr>TVFC_M01_0401_DOM_G</vt:lpstr>
      <vt:lpstr>TVFC_M01_0401_TUR_G</vt:lpstr>
      <vt:lpstr>TVFC_M01_0401_WED_G</vt:lpstr>
      <vt:lpstr>TVFC_M01_0402_BUL_G</vt:lpstr>
      <vt:lpstr>TVFC_M01_0402_DOM_G</vt:lpstr>
      <vt:lpstr>TVFC_M01_0402_TUR_G</vt:lpstr>
      <vt:lpstr>TVFC_M01_0403_BUL_G</vt:lpstr>
      <vt:lpstr>TVFC_M01_0403_DOM_G</vt:lpstr>
      <vt:lpstr>TVFC_M01_0802_BUL_G</vt:lpstr>
      <vt:lpstr>TVFC_M01_0802_TUR_G</vt:lpstr>
      <vt:lpstr>TVGP_M01_0201_BUL_G</vt:lpstr>
      <vt:lpstr>TVGP_M01_0201_DOM_G</vt:lpstr>
      <vt:lpstr>TVGP_M01_0201_DOM_W</vt:lpstr>
      <vt:lpstr>TVGP_M01_0201_PTZ_G</vt:lpstr>
      <vt:lpstr>tvgp_m01_0201_ptz_g_camera</vt:lpstr>
      <vt:lpstr>TVGP_M01_0201_TUR_B</vt:lpstr>
      <vt:lpstr>TVGP_M01_0201_TUR_G</vt:lpstr>
      <vt:lpstr>TVGP_M01_0201_TUR_W</vt:lpstr>
      <vt:lpstr>TVGP_M01_0201_WED_G</vt:lpstr>
      <vt:lpstr>TVGP_M01_0202_BUL_G</vt:lpstr>
      <vt:lpstr>TVGP_M01_0202_DOM_G</vt:lpstr>
      <vt:lpstr>TVGP_M01_0202_DOM_W</vt:lpstr>
      <vt:lpstr>TVGP_M01_0202_TUR_G</vt:lpstr>
      <vt:lpstr>TVGP_M01_0401_BUL_B</vt:lpstr>
      <vt:lpstr>TVGP_M01_0401_BUL_G</vt:lpstr>
      <vt:lpstr>TVGP_M01_0401_DOM_G</vt:lpstr>
      <vt:lpstr>TVGP_M01_0401_DOM_W</vt:lpstr>
      <vt:lpstr>TVGP_M01_0401_PTZ_G</vt:lpstr>
      <vt:lpstr>TVGP_M01_0401_TUR_B</vt:lpstr>
      <vt:lpstr>TVGP_M01_0401_TUR_G</vt:lpstr>
      <vt:lpstr>TVGP_M01_0401_TUR_W</vt:lpstr>
      <vt:lpstr>TVGP_M01_0401_WED_B</vt:lpstr>
      <vt:lpstr>TVGP_M01_0401_WED_G</vt:lpstr>
      <vt:lpstr>TVGP_M01_0401_WED_W</vt:lpstr>
      <vt:lpstr>TVGP_M01_0402_BUL_B</vt:lpstr>
      <vt:lpstr>TVGP_M01_0402_BUL_G</vt:lpstr>
      <vt:lpstr>TVGP_M01_0402_DOM_G</vt:lpstr>
      <vt:lpstr>TVGP_M01_0402_DOM_W</vt:lpstr>
      <vt:lpstr>TVGP_M01_0402_PTZ_G</vt:lpstr>
      <vt:lpstr>tvgp_m01_0402_ptz_g_camera</vt:lpstr>
      <vt:lpstr>TVGP_M01_0402_TUR_G</vt:lpstr>
      <vt:lpstr>TVGP_M01_0402_TUR_W</vt:lpstr>
      <vt:lpstr>TVGP_M01_0403_PTZ_G</vt:lpstr>
      <vt:lpstr>TVGP_M01_0801_BUL_G</vt:lpstr>
      <vt:lpstr>TVGP_M01_0801_DOM_G</vt:lpstr>
      <vt:lpstr>TVGP_M01_0801_DOM_W</vt:lpstr>
      <vt:lpstr>TVGP_M01_0801_TUR_G</vt:lpstr>
      <vt:lpstr>TVGP_M01_0802_BUL_G</vt:lpstr>
      <vt:lpstr>TVGP_M01_0802_DOM_G</vt:lpstr>
      <vt:lpstr>TVGP_M01_0802_DOM_W</vt:lpstr>
      <vt:lpstr>TVGP_M01_0802_TUR_G</vt:lpstr>
      <vt:lpstr>TVGP_P01_0201_PTZ_G</vt:lpstr>
      <vt:lpstr>TVGP_P01_0401_BUL_G</vt:lpstr>
      <vt:lpstr>TVGP_P01_0401_DOM_G</vt:lpstr>
      <vt:lpstr>TVGP_P01_0401_PTZ_G</vt:lpstr>
      <vt:lpstr>TVGP_P01_0402_BUL_G</vt:lpstr>
      <vt:lpstr>TVGP_P01_0402_DOM_G</vt:lpstr>
      <vt:lpstr>TVGP_P01_0403_DOM_G</vt:lpstr>
      <vt:lpstr>TVGP_P01_0801_BUL_G</vt:lpstr>
      <vt:lpstr>TVGP_P01_0801_DOM_G</vt:lpstr>
      <vt:lpstr>TVGP_P01_0802_BUL_G</vt:lpstr>
      <vt:lpstr>TVGP_P01_0802_DOM_G</vt:lpstr>
      <vt:lpstr>TVGP_P01_0803_DOM_G</vt:lpstr>
      <vt:lpstr>TVJ_JBS</vt:lpstr>
      <vt:lpstr>TVL_0101</vt:lpstr>
      <vt:lpstr>TVL_0102</vt:lpstr>
      <vt:lpstr>TVL_0103</vt:lpstr>
      <vt:lpstr>TVL_0104</vt:lpstr>
      <vt:lpstr>TVL_0105</vt:lpstr>
      <vt:lpstr>TVL_0106</vt:lpstr>
      <vt:lpstr>TVL_0107</vt:lpstr>
      <vt:lpstr>TVL_0108</vt:lpstr>
      <vt:lpstr>TVLP_S01_0401_BUL_G</vt:lpstr>
      <vt:lpstr>TVLP_S01_0402_BUL_G</vt:lpstr>
      <vt:lpstr>TVMI_PM</vt:lpstr>
      <vt:lpstr>TVMI_PM2</vt:lpstr>
      <vt:lpstr>TVMI_PM3</vt:lpstr>
      <vt:lpstr>TVMI_PMA</vt:lpstr>
      <vt:lpstr>TVMI_WM</vt:lpstr>
      <vt:lpstr>TVP_1101</vt:lpstr>
      <vt:lpstr>TVP_1102</vt:lpstr>
      <vt:lpstr>TVP_1103</vt:lpstr>
      <vt:lpstr>TVP_1104</vt:lpstr>
      <vt:lpstr>TVP_1105</vt:lpstr>
      <vt:lpstr>TVP_1106</vt:lpstr>
      <vt:lpstr>TVP_1107</vt:lpstr>
      <vt:lpstr>TVP_1122</vt:lpstr>
      <vt:lpstr>TVP_5101</vt:lpstr>
      <vt:lpstr>tvp_5101_ip_ptz</vt:lpstr>
      <vt:lpstr>TVP_5102</vt:lpstr>
      <vt:lpstr>TVP_5103</vt:lpstr>
      <vt:lpstr>tvp_5103_ip_ptz</vt:lpstr>
      <vt:lpstr>TVP_5104</vt:lpstr>
      <vt:lpstr>TVP_5105</vt:lpstr>
      <vt:lpstr>TVP_5201</vt:lpstr>
      <vt:lpstr>TVP_6101</vt:lpstr>
      <vt:lpstr>TVP_6102</vt:lpstr>
      <vt:lpstr>TVP_6103</vt:lpstr>
      <vt:lpstr>TVP_BS_5CV</vt:lpstr>
      <vt:lpstr>TVP_BS_5S</vt:lpstr>
      <vt:lpstr>TVP_BS_6CV</vt:lpstr>
      <vt:lpstr>TVP_BS_6S</vt:lpstr>
      <vt:lpstr>TVP_BS_6SI</vt:lpstr>
      <vt:lpstr>TVP_CB1</vt:lpstr>
      <vt:lpstr>TVP_CBB</vt:lpstr>
      <vt:lpstr>TVP_CCBWM</vt:lpstr>
      <vt:lpstr>TVP_CFM</vt:lpstr>
      <vt:lpstr>TVP_CMB_01</vt:lpstr>
      <vt:lpstr>TVP_CWM</vt:lpstr>
      <vt:lpstr>TVP_FM_01</vt:lpstr>
      <vt:lpstr>TVP_PAS</vt:lpstr>
      <vt:lpstr>TVP_PMB_01</vt:lpstr>
      <vt:lpstr>TVP_SAM</vt:lpstr>
      <vt:lpstr>TVP_WBS</vt:lpstr>
      <vt:lpstr>TVP_WM_CM</vt:lpstr>
      <vt:lpstr>TVP_WM_PM</vt:lpstr>
      <vt:lpstr>TVP_WMB</vt:lpstr>
      <vt:lpstr>TVPA_S01_0601_360_G</vt:lpstr>
      <vt:lpstr>TVPA_S01_0602_360_G</vt:lpstr>
      <vt:lpstr>TVPA_S01_1201_360_G</vt:lpstr>
      <vt:lpstr>TVPA_S01_1202_360_G</vt:lpstr>
      <vt:lpstr>TVS_5101</vt:lpstr>
      <vt:lpstr>TVS_PC1</vt:lpstr>
      <vt:lpstr>TVS_PC2</vt:lpstr>
      <vt:lpstr>TVT_5301</vt:lpstr>
      <vt:lpstr>TVT_5302</vt:lpstr>
      <vt:lpstr>TVT_5303</vt:lpstr>
      <vt:lpstr>TVT_5304</vt:lpstr>
      <vt:lpstr>TVT_5305</vt:lpstr>
      <vt:lpstr>TVT_5306</vt:lpstr>
      <vt:lpstr>TVT_5307</vt:lpstr>
      <vt:lpstr>TVT_5501</vt:lpstr>
      <vt:lpstr>TVT_5502</vt:lpstr>
      <vt:lpstr>TVT_5503</vt:lpstr>
      <vt:lpstr>TVT_5601</vt:lpstr>
      <vt:lpstr>TVT_5602</vt:lpstr>
      <vt:lpstr>TVT_5603</vt:lpstr>
      <vt:lpstr>TVT_5604</vt:lpstr>
      <vt:lpstr>TVT_5605</vt:lpstr>
      <vt:lpstr>TVT_5606</vt:lpstr>
      <vt:lpstr>TVT_5607</vt:lpstr>
      <vt:lpstr>TVT_5608</vt:lpstr>
      <vt:lpstr>TVT_5608H</vt:lpstr>
      <vt:lpstr>TVT_5609</vt:lpstr>
      <vt:lpstr>TVT_5609H</vt:lpstr>
      <vt:lpstr>TVT_5610</vt:lpstr>
      <vt:lpstr>TVT_5610H</vt:lpstr>
      <vt:lpstr>TVT_5611</vt:lpstr>
      <vt:lpstr>TVT_5611H</vt:lpstr>
      <vt:lpstr>TVT_6101</vt:lpstr>
      <vt:lpstr>TVT_6102</vt:lpstr>
      <vt:lpstr>TVT_6103</vt:lpstr>
      <vt:lpstr>TVTH_S01_0001_BUL_G</vt:lpstr>
      <vt:lpstr>TVTH_S01_0001_TUR_G</vt:lpstr>
      <vt:lpstr>TVTH_S01_0002_BUL_G</vt:lpstr>
      <vt:lpstr>TVTH_S01_0002_TUR_G</vt:lpstr>
      <vt:lpstr>TVTH_S01_0003_BUL_G</vt:lpstr>
      <vt:lpstr>TVTH_S01_0003_TUR_G</vt:lpstr>
      <vt:lpstr>TVTH_S01_0004_BUL_G</vt:lpstr>
      <vt:lpstr>tvuc_b_series_wifi_bullet_cameras</vt:lpstr>
      <vt:lpstr>tvuc_b_series_wifi_dome_cameras</vt:lpstr>
      <vt:lpstr>TVUC_B01_0401_BUL_W</vt:lpstr>
      <vt:lpstr>TVUC_B01_0401_DOM_W</vt:lpstr>
      <vt:lpstr>TVW_2G_AD</vt:lpstr>
      <vt:lpstr>TVW_5301</vt:lpstr>
      <vt:lpstr>TVW_5302</vt:lpstr>
      <vt:lpstr>TVW_5303</vt:lpstr>
      <vt:lpstr>TVW_5304</vt:lpstr>
      <vt:lpstr>TVW_5305</vt:lpstr>
      <vt:lpstr>TVW_5601</vt:lpstr>
      <vt:lpstr>TVW_5602</vt:lpstr>
      <vt:lpstr>TVW_5603</vt:lpstr>
      <vt:lpstr>TVW_5604</vt:lpstr>
      <vt:lpstr>TVW_5605</vt:lpstr>
      <vt:lpstr>TVW_6101</vt:lpstr>
      <vt:lpstr>TVW_AWB_1</vt:lpstr>
      <vt:lpstr>TVW_AWB_2</vt:lpstr>
      <vt:lpstr>TVW_BB1</vt:lpstr>
      <vt:lpstr>TVW_BB1_W</vt:lpstr>
      <vt:lpstr>TVW_BB1A</vt:lpstr>
      <vt:lpstr>TVW_DVM</vt:lpstr>
      <vt:lpstr>UVP_C180</vt:lpstr>
      <vt:lpstr>UVP_C30</vt:lpstr>
      <vt:lpstr>UVP_C60</vt:lpstr>
      <vt:lpstr>UVP_SN100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Camera mounts tool</dc:title>
  <dc:creator>Davy Janssen</dc:creator>
  <cp:keywords>cameras, brackets, accessories</cp:keywords>
  <cp:lastModifiedBy>Davy Janssen</cp:lastModifiedBy>
  <cp:lastPrinted>2021-02-17T09:38:53Z</cp:lastPrinted>
  <dcterms:created xsi:type="dcterms:W3CDTF">2021-02-11T10:35:29Z</dcterms:created>
  <dcterms:modified xsi:type="dcterms:W3CDTF">2024-09-02T08:20:45Z</dcterms:modified>
  <cp:category>Video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0x0101006A7BDC4557F5CC4DABEFC3F1331F14FD</vt:lpwstr>
  </property>
  <property fmtid="{D5CDD505-2E9C-101B-9397-08002B2CF9AE}" pid="3" name="MSIP_Label_b7864bb8-b671-4bed-ba85-9478127ab5e9_Enabled">
    <vt:lpwstr>true</vt:lpwstr>
  </property>
  <property fmtid="{D5CDD505-2E9C-101B-9397-08002B2CF9AE}" pid="4" name="MSIP_Label_b7864bb8-b671-4bed-ba85-9478127ab5e9_SetDate">
    <vt:lpwstr>2023-11-09T13:30:13Z</vt:lpwstr>
  </property>
  <property fmtid="{D5CDD505-2E9C-101B-9397-08002B2CF9AE}" pid="5" name="MSIP_Label_b7864bb8-b671-4bed-ba85-9478127ab5e9_Method">
    <vt:lpwstr>Standard</vt:lpwstr>
  </property>
  <property fmtid="{D5CDD505-2E9C-101B-9397-08002B2CF9AE}" pid="6" name="MSIP_Label_b7864bb8-b671-4bed-ba85-9478127ab5e9_Name">
    <vt:lpwstr>Confidential – 2023</vt:lpwstr>
  </property>
  <property fmtid="{D5CDD505-2E9C-101B-9397-08002B2CF9AE}" pid="7" name="MSIP_Label_b7864bb8-b671-4bed-ba85-9478127ab5e9_SiteId">
    <vt:lpwstr>36839a65-7f3f-4bac-9ea4-f571f10a9a03</vt:lpwstr>
  </property>
  <property fmtid="{D5CDD505-2E9C-101B-9397-08002B2CF9AE}" pid="8" name="MSIP_Label_b7864bb8-b671-4bed-ba85-9478127ab5e9_ActionId">
    <vt:lpwstr>032ac34c-8105-48b4-9ea1-243b364e3738</vt:lpwstr>
  </property>
  <property fmtid="{D5CDD505-2E9C-101B-9397-08002B2CF9AE}" pid="9" name="MSIP_Label_b7864bb8-b671-4bed-ba85-9478127ab5e9_ContentBits">
    <vt:lpwstr>0</vt:lpwstr>
  </property>
</Properties>
</file>